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autoCompressPictures="0"/>
  <bookViews>
    <workbookView xWindow="0" yWindow="0" windowWidth="20490" windowHeight="7275" tabRatio="500"/>
  </bookViews>
  <sheets>
    <sheet name="eBay管理シート" sheetId="1" r:id="rId1"/>
    <sheet name="リスト" sheetId="2" r:id="rId2"/>
  </sheets>
  <definedNames>
    <definedName name="ステータス">リスト!$A$2:$A$13</definedName>
    <definedName name="落札手数料">リスト!$B$2:$B$9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500" i="1" l="1"/>
  <c r="AB499" i="1"/>
  <c r="AB498" i="1"/>
  <c r="AB497" i="1"/>
  <c r="AB496" i="1"/>
  <c r="AB495" i="1"/>
  <c r="AB494" i="1"/>
  <c r="AB493" i="1"/>
  <c r="AB492" i="1"/>
  <c r="AB491" i="1"/>
  <c r="AB490" i="1"/>
  <c r="AB489" i="1"/>
  <c r="AB488" i="1"/>
  <c r="AB487" i="1"/>
  <c r="AB486" i="1"/>
  <c r="AB485" i="1"/>
  <c r="AB484" i="1"/>
  <c r="AB483" i="1"/>
  <c r="AB482" i="1"/>
  <c r="AB481" i="1"/>
  <c r="AB480" i="1"/>
  <c r="AB479" i="1"/>
  <c r="AB478" i="1"/>
  <c r="AB477" i="1"/>
  <c r="AB476" i="1"/>
  <c r="AB475" i="1"/>
  <c r="AB474" i="1"/>
  <c r="AB473" i="1"/>
  <c r="AB472" i="1"/>
  <c r="AB471" i="1"/>
  <c r="AB470" i="1"/>
  <c r="AB469" i="1"/>
  <c r="AB468" i="1"/>
  <c r="AB467" i="1"/>
  <c r="AB466" i="1"/>
  <c r="AB465" i="1"/>
  <c r="AB464" i="1"/>
  <c r="AB463" i="1"/>
  <c r="AB462" i="1"/>
  <c r="AB461" i="1"/>
  <c r="AB460" i="1"/>
  <c r="AB459" i="1"/>
  <c r="AB458" i="1"/>
  <c r="AB457" i="1"/>
  <c r="AB456" i="1"/>
  <c r="AB455" i="1"/>
  <c r="AB454" i="1"/>
  <c r="AB453" i="1"/>
  <c r="AB452" i="1"/>
  <c r="AB451" i="1"/>
  <c r="AB450" i="1"/>
  <c r="AB449" i="1"/>
  <c r="AB448" i="1"/>
  <c r="AB447" i="1"/>
  <c r="AB446" i="1"/>
  <c r="AB445" i="1"/>
  <c r="AB444" i="1"/>
  <c r="AB443" i="1"/>
  <c r="AB442" i="1"/>
  <c r="AB441" i="1"/>
  <c r="AB440" i="1"/>
  <c r="AB439" i="1"/>
  <c r="AB438" i="1"/>
  <c r="AB437" i="1"/>
  <c r="AB436" i="1"/>
  <c r="AB435" i="1"/>
  <c r="AB434" i="1"/>
  <c r="AB433" i="1"/>
  <c r="AB432" i="1"/>
  <c r="AB431" i="1"/>
  <c r="AB430" i="1"/>
  <c r="AB429" i="1"/>
  <c r="AB428" i="1"/>
  <c r="AB427" i="1"/>
  <c r="AB426" i="1"/>
  <c r="AB425" i="1"/>
  <c r="AB424" i="1"/>
  <c r="AB423" i="1"/>
  <c r="AB422" i="1"/>
  <c r="AB421" i="1"/>
  <c r="AB420" i="1"/>
  <c r="AB419" i="1"/>
  <c r="AB418" i="1"/>
  <c r="AB417" i="1"/>
  <c r="AB416" i="1"/>
  <c r="AB415" i="1"/>
  <c r="AB414" i="1"/>
  <c r="AB413" i="1"/>
  <c r="AB412" i="1"/>
  <c r="AB411" i="1"/>
  <c r="AB410" i="1"/>
  <c r="AB409" i="1"/>
  <c r="AB408" i="1"/>
  <c r="AB407" i="1"/>
  <c r="AB406" i="1"/>
  <c r="AB405" i="1"/>
  <c r="AB404" i="1"/>
  <c r="AB403" i="1"/>
  <c r="AB402" i="1"/>
  <c r="AB401" i="1"/>
  <c r="AB400" i="1"/>
  <c r="AB399" i="1"/>
  <c r="AB398" i="1"/>
  <c r="AB397" i="1"/>
  <c r="AB396" i="1"/>
  <c r="AB395" i="1"/>
  <c r="AB394" i="1"/>
  <c r="AB393" i="1"/>
  <c r="AB392" i="1"/>
  <c r="AB391" i="1"/>
  <c r="AB390" i="1"/>
  <c r="AB389" i="1"/>
  <c r="AB388" i="1"/>
  <c r="AB387" i="1"/>
  <c r="AB386" i="1"/>
  <c r="AB385" i="1"/>
  <c r="AB384" i="1"/>
  <c r="AB383" i="1"/>
  <c r="AB382" i="1"/>
  <c r="AB381" i="1"/>
  <c r="AB380" i="1"/>
  <c r="AB379" i="1"/>
  <c r="AB378" i="1"/>
  <c r="AB377" i="1"/>
  <c r="AB376" i="1"/>
  <c r="AB375" i="1"/>
  <c r="AB374" i="1"/>
  <c r="AB373" i="1"/>
  <c r="AB372" i="1"/>
  <c r="AB371" i="1"/>
  <c r="AB370" i="1"/>
  <c r="AB369" i="1"/>
  <c r="AB368" i="1"/>
  <c r="AB367" i="1"/>
  <c r="AB366" i="1"/>
  <c r="AB365" i="1"/>
  <c r="AB364" i="1"/>
  <c r="AB363" i="1"/>
  <c r="AB362" i="1"/>
  <c r="AB361" i="1"/>
  <c r="AB360" i="1"/>
  <c r="AB359" i="1"/>
  <c r="AB358" i="1"/>
  <c r="AB357" i="1"/>
  <c r="AB356" i="1"/>
  <c r="AB355" i="1"/>
  <c r="AB354" i="1"/>
  <c r="AB353" i="1"/>
  <c r="AB352" i="1"/>
  <c r="AB351" i="1"/>
  <c r="AB350" i="1"/>
  <c r="AB349" i="1"/>
  <c r="AB348" i="1"/>
  <c r="AB347" i="1"/>
  <c r="AB346" i="1"/>
  <c r="AB345" i="1"/>
  <c r="AB344" i="1"/>
  <c r="AB343" i="1"/>
  <c r="AB342" i="1"/>
  <c r="AB341" i="1"/>
  <c r="AB340" i="1"/>
  <c r="AB339" i="1"/>
  <c r="AB338" i="1"/>
  <c r="AB337" i="1"/>
  <c r="AB336" i="1"/>
  <c r="AB335" i="1"/>
  <c r="AB334" i="1"/>
  <c r="AB333" i="1"/>
  <c r="AB332" i="1"/>
  <c r="AB331" i="1"/>
  <c r="AB330" i="1"/>
  <c r="AB329" i="1"/>
  <c r="AB328" i="1"/>
  <c r="AB327" i="1"/>
  <c r="AB326" i="1"/>
  <c r="AB325" i="1"/>
  <c r="AB324" i="1"/>
  <c r="AB323" i="1"/>
  <c r="AB322" i="1"/>
  <c r="AB321" i="1"/>
  <c r="AB320" i="1"/>
  <c r="AB319" i="1"/>
  <c r="AB318" i="1"/>
  <c r="AB317" i="1"/>
  <c r="AB316" i="1"/>
  <c r="AB315" i="1"/>
  <c r="AB314" i="1"/>
  <c r="AB313" i="1"/>
  <c r="AB312" i="1"/>
  <c r="AB311" i="1"/>
  <c r="AB310" i="1"/>
  <c r="AB309" i="1"/>
  <c r="AB308" i="1"/>
  <c r="AB307" i="1"/>
  <c r="AB306" i="1"/>
  <c r="AB305" i="1"/>
  <c r="AB304" i="1"/>
  <c r="AB303" i="1"/>
  <c r="AB302" i="1"/>
  <c r="AB301" i="1"/>
  <c r="AB300" i="1"/>
  <c r="AB299" i="1"/>
  <c r="AB298" i="1"/>
  <c r="AB297" i="1"/>
  <c r="AB296" i="1"/>
  <c r="AB295" i="1"/>
  <c r="AB294" i="1"/>
  <c r="AB293" i="1"/>
  <c r="AB292" i="1"/>
  <c r="AB291" i="1"/>
  <c r="AB290" i="1"/>
  <c r="AB289" i="1"/>
  <c r="AB288" i="1"/>
  <c r="AB287" i="1"/>
  <c r="AB286" i="1"/>
  <c r="AB285" i="1"/>
  <c r="AB284" i="1"/>
  <c r="AB283" i="1"/>
  <c r="AB282" i="1"/>
  <c r="AB281" i="1"/>
  <c r="AB280" i="1"/>
  <c r="AB279" i="1"/>
  <c r="AB278" i="1"/>
  <c r="AB277" i="1"/>
  <c r="AB276" i="1"/>
  <c r="AB275" i="1"/>
  <c r="AB274" i="1"/>
  <c r="AB273" i="1"/>
  <c r="AB272" i="1"/>
  <c r="AB271" i="1"/>
  <c r="AB270" i="1"/>
  <c r="AB269" i="1"/>
  <c r="AB268" i="1"/>
  <c r="AB267" i="1"/>
  <c r="AB266" i="1"/>
  <c r="AB265" i="1"/>
  <c r="AB264" i="1"/>
  <c r="AB263" i="1"/>
  <c r="AB262" i="1"/>
  <c r="AB261" i="1"/>
  <c r="AB260" i="1"/>
  <c r="AB259" i="1"/>
  <c r="AB258" i="1"/>
  <c r="AB257" i="1"/>
  <c r="AB256" i="1"/>
  <c r="AB255" i="1"/>
  <c r="AB254" i="1"/>
  <c r="AB253" i="1"/>
  <c r="AB252" i="1"/>
  <c r="AB251" i="1"/>
  <c r="AB250" i="1"/>
  <c r="AB249" i="1"/>
  <c r="AB248" i="1"/>
  <c r="AB247" i="1"/>
  <c r="AB246" i="1"/>
  <c r="AB245" i="1"/>
  <c r="AB244" i="1"/>
  <c r="AB243" i="1"/>
  <c r="AB242" i="1"/>
  <c r="AB241" i="1"/>
  <c r="AB240" i="1"/>
  <c r="AB239" i="1"/>
  <c r="AB238" i="1"/>
  <c r="AB237" i="1"/>
  <c r="AB236" i="1"/>
  <c r="AB235" i="1"/>
  <c r="AB234" i="1"/>
  <c r="AB233" i="1"/>
  <c r="AB232" i="1"/>
  <c r="AB231" i="1"/>
  <c r="AB230" i="1"/>
  <c r="AB229" i="1"/>
  <c r="AB228" i="1"/>
  <c r="AB227" i="1"/>
  <c r="AB226" i="1"/>
  <c r="AB225" i="1"/>
  <c r="AB224" i="1"/>
  <c r="AB223" i="1"/>
  <c r="AB222" i="1"/>
  <c r="AB221" i="1"/>
  <c r="AB220" i="1"/>
  <c r="AB219" i="1"/>
  <c r="AB218" i="1"/>
  <c r="AB217" i="1"/>
  <c r="AB216" i="1"/>
  <c r="AB215" i="1"/>
  <c r="AB214" i="1"/>
  <c r="AB213" i="1"/>
  <c r="AB212" i="1"/>
  <c r="AB211" i="1"/>
  <c r="AB210" i="1"/>
  <c r="AB209" i="1"/>
  <c r="AB208" i="1"/>
  <c r="AB207" i="1"/>
  <c r="AB206" i="1"/>
  <c r="AB205" i="1"/>
  <c r="AB204" i="1"/>
  <c r="AB203" i="1"/>
  <c r="AB202" i="1"/>
  <c r="AB201" i="1"/>
  <c r="AB200" i="1"/>
  <c r="AB199" i="1"/>
  <c r="AB198" i="1"/>
  <c r="AB197" i="1"/>
  <c r="AB196" i="1"/>
  <c r="AB195" i="1"/>
  <c r="AB194" i="1"/>
  <c r="AB193" i="1"/>
  <c r="AB192" i="1"/>
  <c r="AB191" i="1"/>
  <c r="AB190" i="1"/>
  <c r="AB189" i="1"/>
  <c r="AB188" i="1"/>
  <c r="AB187" i="1"/>
  <c r="AB186" i="1"/>
  <c r="AB185" i="1"/>
  <c r="AB184" i="1"/>
  <c r="AB183" i="1"/>
  <c r="AB182" i="1"/>
  <c r="AB181" i="1"/>
  <c r="AB180" i="1"/>
  <c r="AB179" i="1"/>
  <c r="AB178" i="1"/>
  <c r="AB177" i="1"/>
  <c r="AB176" i="1"/>
  <c r="AB175" i="1"/>
  <c r="AB174" i="1"/>
  <c r="AB173" i="1"/>
  <c r="AB172" i="1"/>
  <c r="AB171" i="1"/>
  <c r="AB170" i="1"/>
  <c r="AB169" i="1"/>
  <c r="AB168" i="1"/>
  <c r="AB167" i="1"/>
  <c r="AB166" i="1"/>
  <c r="AB165" i="1"/>
  <c r="AB164" i="1"/>
  <c r="AB163" i="1"/>
  <c r="AB162" i="1"/>
  <c r="AB161" i="1"/>
  <c r="AB160" i="1"/>
  <c r="AB159" i="1"/>
  <c r="AB158" i="1"/>
  <c r="AB157" i="1"/>
  <c r="AB156" i="1"/>
  <c r="AB155" i="1"/>
  <c r="AB154" i="1"/>
  <c r="AB153" i="1"/>
  <c r="AB152" i="1"/>
  <c r="AB151" i="1"/>
  <c r="AB150" i="1"/>
  <c r="AB149" i="1"/>
  <c r="AB148" i="1"/>
  <c r="AB147" i="1"/>
  <c r="AB146" i="1"/>
  <c r="AB145" i="1"/>
  <c r="AB144" i="1"/>
  <c r="AB143" i="1"/>
  <c r="AB142" i="1"/>
  <c r="AB141" i="1"/>
  <c r="AB140" i="1"/>
  <c r="AB139" i="1"/>
  <c r="AB138" i="1"/>
  <c r="AB137" i="1"/>
  <c r="AB136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AB3" i="1"/>
  <c r="AB2" i="1"/>
  <c r="AA500" i="1" l="1"/>
  <c r="AA499" i="1"/>
  <c r="AA498" i="1"/>
  <c r="AA497" i="1"/>
  <c r="AA496" i="1"/>
  <c r="AA495" i="1"/>
  <c r="AA494" i="1"/>
  <c r="AA493" i="1"/>
  <c r="AA492" i="1"/>
  <c r="AA491" i="1"/>
  <c r="AA490" i="1"/>
  <c r="AA489" i="1"/>
  <c r="AA488" i="1"/>
  <c r="AA487" i="1"/>
  <c r="AA486" i="1"/>
  <c r="AA485" i="1"/>
  <c r="AA484" i="1"/>
  <c r="AA483" i="1"/>
  <c r="AA482" i="1"/>
  <c r="AA481" i="1"/>
  <c r="AA480" i="1"/>
  <c r="AA479" i="1"/>
  <c r="AA478" i="1"/>
  <c r="AA477" i="1"/>
  <c r="AA476" i="1"/>
  <c r="AA475" i="1"/>
  <c r="AA474" i="1"/>
  <c r="AA473" i="1"/>
  <c r="AA472" i="1"/>
  <c r="AA471" i="1"/>
  <c r="AA470" i="1"/>
  <c r="AA469" i="1"/>
  <c r="AA468" i="1"/>
  <c r="AA467" i="1"/>
  <c r="AA466" i="1"/>
  <c r="AA465" i="1"/>
  <c r="AA464" i="1"/>
  <c r="AA463" i="1"/>
  <c r="AA462" i="1"/>
  <c r="AA461" i="1"/>
  <c r="AA460" i="1"/>
  <c r="AA459" i="1"/>
  <c r="AA458" i="1"/>
  <c r="AA457" i="1"/>
  <c r="AA456" i="1"/>
  <c r="AA455" i="1"/>
  <c r="AA454" i="1"/>
  <c r="AA453" i="1"/>
  <c r="AA452" i="1"/>
  <c r="AA451" i="1"/>
  <c r="AA450" i="1"/>
  <c r="AA449" i="1"/>
  <c r="AA448" i="1"/>
  <c r="AA447" i="1"/>
  <c r="AA446" i="1"/>
  <c r="AA445" i="1"/>
  <c r="AA444" i="1"/>
  <c r="AA443" i="1"/>
  <c r="AA442" i="1"/>
  <c r="AA441" i="1"/>
  <c r="AA440" i="1"/>
  <c r="AA439" i="1"/>
  <c r="AA438" i="1"/>
  <c r="AA437" i="1"/>
  <c r="AA436" i="1"/>
  <c r="AA435" i="1"/>
  <c r="AA434" i="1"/>
  <c r="AA433" i="1"/>
  <c r="AA432" i="1"/>
  <c r="AA431" i="1"/>
  <c r="AA430" i="1"/>
  <c r="AA429" i="1"/>
  <c r="AA428" i="1"/>
  <c r="AA427" i="1"/>
  <c r="AA426" i="1"/>
  <c r="AA425" i="1"/>
  <c r="AA424" i="1"/>
  <c r="AA423" i="1"/>
  <c r="AA422" i="1"/>
  <c r="AA421" i="1"/>
  <c r="AA420" i="1"/>
  <c r="AA419" i="1"/>
  <c r="AA418" i="1"/>
  <c r="AA417" i="1"/>
  <c r="AA416" i="1"/>
  <c r="AA415" i="1"/>
  <c r="AA414" i="1"/>
  <c r="AA413" i="1"/>
  <c r="AA412" i="1"/>
  <c r="AA411" i="1"/>
  <c r="AA410" i="1"/>
  <c r="AA409" i="1"/>
  <c r="AA408" i="1"/>
  <c r="AA407" i="1"/>
  <c r="AA406" i="1"/>
  <c r="AA405" i="1"/>
  <c r="AA404" i="1"/>
  <c r="AA403" i="1"/>
  <c r="AA402" i="1"/>
  <c r="AA401" i="1"/>
  <c r="AA400" i="1"/>
  <c r="AA399" i="1"/>
  <c r="AA398" i="1"/>
  <c r="AA397" i="1"/>
  <c r="AA396" i="1"/>
  <c r="AA395" i="1"/>
  <c r="AA394" i="1"/>
  <c r="AA393" i="1"/>
  <c r="AA392" i="1"/>
  <c r="AA391" i="1"/>
  <c r="AA390" i="1"/>
  <c r="AA389" i="1"/>
  <c r="AA388" i="1"/>
  <c r="AA387" i="1"/>
  <c r="AA386" i="1"/>
  <c r="AA385" i="1"/>
  <c r="AA384" i="1"/>
  <c r="AA383" i="1"/>
  <c r="AA382" i="1"/>
  <c r="AA381" i="1"/>
  <c r="AA380" i="1"/>
  <c r="AA379" i="1"/>
  <c r="AA378" i="1"/>
  <c r="AA377" i="1"/>
  <c r="AA376" i="1"/>
  <c r="AA375" i="1"/>
  <c r="AA374" i="1"/>
  <c r="AA373" i="1"/>
  <c r="AA372" i="1"/>
  <c r="AA371" i="1"/>
  <c r="AA370" i="1"/>
  <c r="AA369" i="1"/>
  <c r="AA368" i="1"/>
  <c r="AA367" i="1"/>
  <c r="AA366" i="1"/>
  <c r="AA365" i="1"/>
  <c r="AA364" i="1"/>
  <c r="AA363" i="1"/>
  <c r="AA362" i="1"/>
  <c r="AA361" i="1"/>
  <c r="AA360" i="1"/>
  <c r="AA359" i="1"/>
  <c r="AA358" i="1"/>
  <c r="AA357" i="1"/>
  <c r="AA356" i="1"/>
  <c r="AA355" i="1"/>
  <c r="AA354" i="1"/>
  <c r="AA353" i="1"/>
  <c r="AA352" i="1"/>
  <c r="AA351" i="1"/>
  <c r="AA350" i="1"/>
  <c r="AA349" i="1"/>
  <c r="AA348" i="1"/>
  <c r="AA347" i="1"/>
  <c r="AA346" i="1"/>
  <c r="AA345" i="1"/>
  <c r="AA344" i="1"/>
  <c r="AA343" i="1"/>
  <c r="AA342" i="1"/>
  <c r="AA341" i="1"/>
  <c r="AA340" i="1"/>
  <c r="AA339" i="1"/>
  <c r="AA338" i="1"/>
  <c r="AA337" i="1"/>
  <c r="AA336" i="1"/>
  <c r="AA335" i="1"/>
  <c r="AA334" i="1"/>
  <c r="AA333" i="1"/>
  <c r="AA332" i="1"/>
  <c r="AA331" i="1"/>
  <c r="AA330" i="1"/>
  <c r="AA329" i="1"/>
  <c r="AA328" i="1"/>
  <c r="AA327" i="1"/>
  <c r="AA326" i="1"/>
  <c r="AA325" i="1"/>
  <c r="AA324" i="1"/>
  <c r="AA323" i="1"/>
  <c r="AA322" i="1"/>
  <c r="AA321" i="1"/>
  <c r="AA320" i="1"/>
  <c r="AA319" i="1"/>
  <c r="AA318" i="1"/>
  <c r="AA317" i="1"/>
  <c r="AA316" i="1"/>
  <c r="AA315" i="1"/>
  <c r="AA314" i="1"/>
  <c r="AA313" i="1"/>
  <c r="AA312" i="1"/>
  <c r="AA311" i="1"/>
  <c r="AA310" i="1"/>
  <c r="AA309" i="1"/>
  <c r="AA308" i="1"/>
  <c r="AA307" i="1"/>
  <c r="AA306" i="1"/>
  <c r="AA305" i="1"/>
  <c r="AA304" i="1"/>
  <c r="AA303" i="1"/>
  <c r="AA302" i="1"/>
  <c r="AA301" i="1"/>
  <c r="AA300" i="1"/>
  <c r="AA299" i="1"/>
  <c r="AA298" i="1"/>
  <c r="AA297" i="1"/>
  <c r="AA296" i="1"/>
  <c r="AA295" i="1"/>
  <c r="AA294" i="1"/>
  <c r="AA293" i="1"/>
  <c r="AA292" i="1"/>
  <c r="AA291" i="1"/>
  <c r="AA290" i="1"/>
  <c r="AA289" i="1"/>
  <c r="AA288" i="1"/>
  <c r="AA287" i="1"/>
  <c r="AA286" i="1"/>
  <c r="AA285" i="1"/>
  <c r="AA284" i="1"/>
  <c r="AA283" i="1"/>
  <c r="AA282" i="1"/>
  <c r="AA281" i="1"/>
  <c r="AA280" i="1"/>
  <c r="AA279" i="1"/>
  <c r="AA278" i="1"/>
  <c r="AA277" i="1"/>
  <c r="AA276" i="1"/>
  <c r="AA275" i="1"/>
  <c r="AA274" i="1"/>
  <c r="AA273" i="1"/>
  <c r="AA272" i="1"/>
  <c r="AA271" i="1"/>
  <c r="AA270" i="1"/>
  <c r="AA269" i="1"/>
  <c r="AA268" i="1"/>
  <c r="AA267" i="1"/>
  <c r="AA266" i="1"/>
  <c r="AA265" i="1"/>
  <c r="AA264" i="1"/>
  <c r="AA263" i="1"/>
  <c r="AA262" i="1"/>
  <c r="AA261" i="1"/>
  <c r="AA260" i="1"/>
  <c r="AA259" i="1"/>
  <c r="AA258" i="1"/>
  <c r="AA257" i="1"/>
  <c r="AA256" i="1"/>
  <c r="AA255" i="1"/>
  <c r="AA254" i="1"/>
  <c r="AA253" i="1"/>
  <c r="AA252" i="1"/>
  <c r="AA251" i="1"/>
  <c r="AA250" i="1"/>
  <c r="AA249" i="1"/>
  <c r="AA248" i="1"/>
  <c r="AA247" i="1"/>
  <c r="AA246" i="1"/>
  <c r="AA245" i="1"/>
  <c r="AA244" i="1"/>
  <c r="AA243" i="1"/>
  <c r="AA242" i="1"/>
  <c r="AA241" i="1"/>
  <c r="AA240" i="1"/>
  <c r="AA239" i="1"/>
  <c r="AA238" i="1"/>
  <c r="AA237" i="1"/>
  <c r="AA236" i="1"/>
  <c r="AA235" i="1"/>
  <c r="AA234" i="1"/>
  <c r="AA233" i="1"/>
  <c r="AA232" i="1"/>
  <c r="AA231" i="1"/>
  <c r="AA230" i="1"/>
  <c r="AA229" i="1"/>
  <c r="AA228" i="1"/>
  <c r="AA227" i="1"/>
  <c r="AA226" i="1"/>
  <c r="AA225" i="1"/>
  <c r="AA224" i="1"/>
  <c r="AA223" i="1"/>
  <c r="AA222" i="1"/>
  <c r="AA221" i="1"/>
  <c r="AA220" i="1"/>
  <c r="AA219" i="1"/>
  <c r="AA218" i="1"/>
  <c r="AA217" i="1"/>
  <c r="AA216" i="1"/>
  <c r="AA215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AA3" i="1"/>
  <c r="K12" i="1" l="1"/>
  <c r="L12" i="1"/>
  <c r="N12" i="1"/>
  <c r="P12" i="1"/>
  <c r="T12" i="1" s="1"/>
  <c r="I500" i="1"/>
  <c r="I499" i="1"/>
  <c r="M499" i="1" s="1"/>
  <c r="I498" i="1"/>
  <c r="M498" i="1" s="1"/>
  <c r="I497" i="1"/>
  <c r="I496" i="1"/>
  <c r="M496" i="1" s="1"/>
  <c r="I495" i="1"/>
  <c r="I494" i="1"/>
  <c r="M494" i="1" s="1"/>
  <c r="I493" i="1"/>
  <c r="I492" i="1"/>
  <c r="I491" i="1"/>
  <c r="M491" i="1" s="1"/>
  <c r="I490" i="1"/>
  <c r="M490" i="1" s="1"/>
  <c r="I489" i="1"/>
  <c r="M489" i="1" s="1"/>
  <c r="I488" i="1"/>
  <c r="M488" i="1" s="1"/>
  <c r="I487" i="1"/>
  <c r="I486" i="1"/>
  <c r="M486" i="1" s="1"/>
  <c r="I485" i="1"/>
  <c r="N485" i="1" s="1"/>
  <c r="I484" i="1"/>
  <c r="I483" i="1"/>
  <c r="M483" i="1" s="1"/>
  <c r="I482" i="1"/>
  <c r="N482" i="1" s="1"/>
  <c r="I481" i="1"/>
  <c r="I480" i="1"/>
  <c r="N480" i="1" s="1"/>
  <c r="I479" i="1"/>
  <c r="M479" i="1" s="1"/>
  <c r="I478" i="1"/>
  <c r="M478" i="1" s="1"/>
  <c r="I477" i="1"/>
  <c r="I476" i="1"/>
  <c r="I475" i="1"/>
  <c r="M475" i="1" s="1"/>
  <c r="I474" i="1"/>
  <c r="M474" i="1" s="1"/>
  <c r="I473" i="1"/>
  <c r="N473" i="1" s="1"/>
  <c r="I472" i="1"/>
  <c r="I471" i="1"/>
  <c r="I470" i="1"/>
  <c r="I469" i="1"/>
  <c r="M469" i="1" s="1"/>
  <c r="I468" i="1"/>
  <c r="I467" i="1"/>
  <c r="M467" i="1" s="1"/>
  <c r="I466" i="1"/>
  <c r="M466" i="1" s="1"/>
  <c r="I465" i="1"/>
  <c r="I464" i="1"/>
  <c r="M464" i="1" s="1"/>
  <c r="I463" i="1"/>
  <c r="M463" i="1" s="1"/>
  <c r="I462" i="1"/>
  <c r="M462" i="1" s="1"/>
  <c r="I461" i="1"/>
  <c r="I460" i="1"/>
  <c r="I459" i="1"/>
  <c r="M459" i="1" s="1"/>
  <c r="I458" i="1"/>
  <c r="N458" i="1" s="1"/>
  <c r="I457" i="1"/>
  <c r="M457" i="1" s="1"/>
  <c r="I456" i="1"/>
  <c r="I455" i="1"/>
  <c r="I454" i="1"/>
  <c r="N454" i="1" s="1"/>
  <c r="I453" i="1"/>
  <c r="I452" i="1"/>
  <c r="I451" i="1"/>
  <c r="M451" i="1" s="1"/>
  <c r="I450" i="1"/>
  <c r="M450" i="1" s="1"/>
  <c r="I449" i="1"/>
  <c r="I448" i="1"/>
  <c r="I447" i="1"/>
  <c r="I446" i="1"/>
  <c r="M446" i="1" s="1"/>
  <c r="I445" i="1"/>
  <c r="M445" i="1" s="1"/>
  <c r="I444" i="1"/>
  <c r="I443" i="1"/>
  <c r="M443" i="1" s="1"/>
  <c r="I442" i="1"/>
  <c r="I441" i="1"/>
  <c r="N441" i="1" s="1"/>
  <c r="I440" i="1"/>
  <c r="I439" i="1"/>
  <c r="I438" i="1"/>
  <c r="N438" i="1" s="1"/>
  <c r="I437" i="1"/>
  <c r="I436" i="1"/>
  <c r="I435" i="1"/>
  <c r="M435" i="1" s="1"/>
  <c r="I434" i="1"/>
  <c r="I433" i="1"/>
  <c r="M433" i="1" s="1"/>
  <c r="I432" i="1"/>
  <c r="M432" i="1" s="1"/>
  <c r="I431" i="1"/>
  <c r="M431" i="1" s="1"/>
  <c r="I430" i="1"/>
  <c r="M430" i="1" s="1"/>
  <c r="I429" i="1"/>
  <c r="N429" i="1" s="1"/>
  <c r="I428" i="1"/>
  <c r="I427" i="1"/>
  <c r="M427" i="1" s="1"/>
  <c r="I426" i="1"/>
  <c r="N426" i="1" s="1"/>
  <c r="I425" i="1"/>
  <c r="I424" i="1"/>
  <c r="M424" i="1" s="1"/>
  <c r="I423" i="1"/>
  <c r="I422" i="1"/>
  <c r="N422" i="1" s="1"/>
  <c r="I421" i="1"/>
  <c r="M421" i="1" s="1"/>
  <c r="I420" i="1"/>
  <c r="I419" i="1"/>
  <c r="M419" i="1" s="1"/>
  <c r="I418" i="1"/>
  <c r="M418" i="1" s="1"/>
  <c r="I417" i="1"/>
  <c r="I416" i="1"/>
  <c r="M416" i="1" s="1"/>
  <c r="I415" i="1"/>
  <c r="I414" i="1"/>
  <c r="N414" i="1" s="1"/>
  <c r="I413" i="1"/>
  <c r="I412" i="1"/>
  <c r="I411" i="1"/>
  <c r="M411" i="1" s="1"/>
  <c r="I410" i="1"/>
  <c r="N410" i="1" s="1"/>
  <c r="I409" i="1"/>
  <c r="M409" i="1" s="1"/>
  <c r="I408" i="1"/>
  <c r="I407" i="1"/>
  <c r="I406" i="1"/>
  <c r="M406" i="1" s="1"/>
  <c r="I405" i="1"/>
  <c r="I404" i="1"/>
  <c r="I403" i="1"/>
  <c r="M403" i="1" s="1"/>
  <c r="I402" i="1"/>
  <c r="N402" i="1" s="1"/>
  <c r="I401" i="1"/>
  <c r="N401" i="1" s="1"/>
  <c r="I400" i="1"/>
  <c r="M400" i="1" s="1"/>
  <c r="I399" i="1"/>
  <c r="I398" i="1"/>
  <c r="M398" i="1" s="1"/>
  <c r="I397" i="1"/>
  <c r="M397" i="1" s="1"/>
  <c r="I396" i="1"/>
  <c r="I395" i="1"/>
  <c r="M395" i="1" s="1"/>
  <c r="I394" i="1"/>
  <c r="I393" i="1"/>
  <c r="N393" i="1" s="1"/>
  <c r="I392" i="1"/>
  <c r="M392" i="1" s="1"/>
  <c r="I391" i="1"/>
  <c r="I390" i="1"/>
  <c r="M390" i="1" s="1"/>
  <c r="I389" i="1"/>
  <c r="I388" i="1"/>
  <c r="I387" i="1"/>
  <c r="M387" i="1" s="1"/>
  <c r="I386" i="1"/>
  <c r="N386" i="1" s="1"/>
  <c r="I385" i="1"/>
  <c r="N385" i="1" s="1"/>
  <c r="I384" i="1"/>
  <c r="M384" i="1" s="1"/>
  <c r="I383" i="1"/>
  <c r="M383" i="1" s="1"/>
  <c r="I382" i="1"/>
  <c r="N382" i="1" s="1"/>
  <c r="I381" i="1"/>
  <c r="I380" i="1"/>
  <c r="I379" i="1"/>
  <c r="M379" i="1" s="1"/>
  <c r="I378" i="1"/>
  <c r="M378" i="1" s="1"/>
  <c r="I377" i="1"/>
  <c r="M377" i="1" s="1"/>
  <c r="I376" i="1"/>
  <c r="I375" i="1"/>
  <c r="I374" i="1"/>
  <c r="N374" i="1" s="1"/>
  <c r="I373" i="1"/>
  <c r="M373" i="1" s="1"/>
  <c r="I372" i="1"/>
  <c r="I371" i="1"/>
  <c r="M371" i="1" s="1"/>
  <c r="I370" i="1"/>
  <c r="M370" i="1" s="1"/>
  <c r="I369" i="1"/>
  <c r="N369" i="1" s="1"/>
  <c r="I368" i="1"/>
  <c r="M368" i="1" s="1"/>
  <c r="I367" i="1"/>
  <c r="I366" i="1"/>
  <c r="M366" i="1" s="1"/>
  <c r="I365" i="1"/>
  <c r="N365" i="1" s="1"/>
  <c r="I364" i="1"/>
  <c r="I363" i="1"/>
  <c r="M363" i="1" s="1"/>
  <c r="I362" i="1"/>
  <c r="N362" i="1" s="1"/>
  <c r="I361" i="1"/>
  <c r="I360" i="1"/>
  <c r="M360" i="1" s="1"/>
  <c r="I359" i="1"/>
  <c r="I358" i="1"/>
  <c r="M358" i="1" s="1"/>
  <c r="I357" i="1"/>
  <c r="I356" i="1"/>
  <c r="I355" i="1"/>
  <c r="M355" i="1" s="1"/>
  <c r="I354" i="1"/>
  <c r="M354" i="1" s="1"/>
  <c r="I353" i="1"/>
  <c r="I352" i="1"/>
  <c r="M352" i="1" s="1"/>
  <c r="I351" i="1"/>
  <c r="M351" i="1" s="1"/>
  <c r="I350" i="1"/>
  <c r="I349" i="1"/>
  <c r="M349" i="1" s="1"/>
  <c r="I348" i="1"/>
  <c r="I347" i="1"/>
  <c r="M347" i="1" s="1"/>
  <c r="I346" i="1"/>
  <c r="N346" i="1" s="1"/>
  <c r="I345" i="1"/>
  <c r="N345" i="1" s="1"/>
  <c r="I344" i="1"/>
  <c r="I343" i="1"/>
  <c r="I342" i="1"/>
  <c r="M342" i="1" s="1"/>
  <c r="I341" i="1"/>
  <c r="M341" i="1" s="1"/>
  <c r="I340" i="1"/>
  <c r="I339" i="1"/>
  <c r="M339" i="1" s="1"/>
  <c r="I338" i="1"/>
  <c r="N338" i="1" s="1"/>
  <c r="I337" i="1"/>
  <c r="N337" i="1" s="1"/>
  <c r="I336" i="1"/>
  <c r="M336" i="1" s="1"/>
  <c r="I335" i="1"/>
  <c r="I334" i="1"/>
  <c r="M334" i="1" s="1"/>
  <c r="I333" i="1"/>
  <c r="I332" i="1"/>
  <c r="I331" i="1"/>
  <c r="M331" i="1" s="1"/>
  <c r="I330" i="1"/>
  <c r="M330" i="1" s="1"/>
  <c r="I329" i="1"/>
  <c r="M329" i="1" s="1"/>
  <c r="I328" i="1"/>
  <c r="M328" i="1" s="1"/>
  <c r="I327" i="1"/>
  <c r="I326" i="1"/>
  <c r="N326" i="1" s="1"/>
  <c r="I325" i="1"/>
  <c r="M325" i="1" s="1"/>
  <c r="I324" i="1"/>
  <c r="I323" i="1"/>
  <c r="M323" i="1" s="1"/>
  <c r="I322" i="1"/>
  <c r="M322" i="1" s="1"/>
  <c r="I321" i="1"/>
  <c r="I320" i="1"/>
  <c r="I319" i="1"/>
  <c r="N319" i="1" s="1"/>
  <c r="I318" i="1"/>
  <c r="M318" i="1" s="1"/>
  <c r="I317" i="1"/>
  <c r="M317" i="1" s="1"/>
  <c r="I316" i="1"/>
  <c r="I315" i="1"/>
  <c r="M315" i="1" s="1"/>
  <c r="I314" i="1"/>
  <c r="I313" i="1"/>
  <c r="N313" i="1" s="1"/>
  <c r="I312" i="1"/>
  <c r="I311" i="1"/>
  <c r="I310" i="1"/>
  <c r="N310" i="1" s="1"/>
  <c r="I309" i="1"/>
  <c r="N309" i="1" s="1"/>
  <c r="I308" i="1"/>
  <c r="I307" i="1"/>
  <c r="I306" i="1"/>
  <c r="I305" i="1"/>
  <c r="I304" i="1"/>
  <c r="M304" i="1" s="1"/>
  <c r="I303" i="1"/>
  <c r="I302" i="1"/>
  <c r="M302" i="1" s="1"/>
  <c r="I301" i="1"/>
  <c r="M301" i="1" s="1"/>
  <c r="I300" i="1"/>
  <c r="I299" i="1"/>
  <c r="M299" i="1" s="1"/>
  <c r="I298" i="1"/>
  <c r="M298" i="1" s="1"/>
  <c r="I297" i="1"/>
  <c r="I296" i="1"/>
  <c r="M296" i="1" s="1"/>
  <c r="I295" i="1"/>
  <c r="I294" i="1"/>
  <c r="N294" i="1" s="1"/>
  <c r="I293" i="1"/>
  <c r="M293" i="1" s="1"/>
  <c r="I292" i="1"/>
  <c r="I291" i="1"/>
  <c r="M291" i="1" s="1"/>
  <c r="I290" i="1"/>
  <c r="M290" i="1" s="1"/>
  <c r="I289" i="1"/>
  <c r="I288" i="1"/>
  <c r="I287" i="1"/>
  <c r="N287" i="1" s="1"/>
  <c r="I286" i="1"/>
  <c r="M286" i="1" s="1"/>
  <c r="I285" i="1"/>
  <c r="I284" i="1"/>
  <c r="I283" i="1"/>
  <c r="M283" i="1" s="1"/>
  <c r="I282" i="1"/>
  <c r="M282" i="1" s="1"/>
  <c r="I281" i="1"/>
  <c r="M281" i="1" s="1"/>
  <c r="I280" i="1"/>
  <c r="I279" i="1"/>
  <c r="I278" i="1"/>
  <c r="M278" i="1" s="1"/>
  <c r="I277" i="1"/>
  <c r="N277" i="1" s="1"/>
  <c r="I276" i="1"/>
  <c r="I275" i="1"/>
  <c r="M275" i="1" s="1"/>
  <c r="I274" i="1"/>
  <c r="N274" i="1" s="1"/>
  <c r="I273" i="1"/>
  <c r="I272" i="1"/>
  <c r="M272" i="1" s="1"/>
  <c r="I271" i="1"/>
  <c r="I270" i="1"/>
  <c r="M270" i="1" s="1"/>
  <c r="I269" i="1"/>
  <c r="M269" i="1" s="1"/>
  <c r="I268" i="1"/>
  <c r="I267" i="1"/>
  <c r="M267" i="1" s="1"/>
  <c r="I266" i="1"/>
  <c r="I265" i="1"/>
  <c r="N265" i="1" s="1"/>
  <c r="I264" i="1"/>
  <c r="M264" i="1" s="1"/>
  <c r="I263" i="1"/>
  <c r="I262" i="1"/>
  <c r="N262" i="1" s="1"/>
  <c r="I261" i="1"/>
  <c r="M261" i="1" s="1"/>
  <c r="I260" i="1"/>
  <c r="I259" i="1"/>
  <c r="M259" i="1" s="1"/>
  <c r="I258" i="1"/>
  <c r="N258" i="1" s="1"/>
  <c r="I257" i="1"/>
  <c r="N257" i="1" s="1"/>
  <c r="I256" i="1"/>
  <c r="M256" i="1" s="1"/>
  <c r="I255" i="1"/>
  <c r="M255" i="1" s="1"/>
  <c r="I254" i="1"/>
  <c r="I253" i="1"/>
  <c r="N253" i="1" s="1"/>
  <c r="I252" i="1"/>
  <c r="I251" i="1"/>
  <c r="M251" i="1" s="1"/>
  <c r="I250" i="1"/>
  <c r="M250" i="1" s="1"/>
  <c r="I249" i="1"/>
  <c r="M249" i="1" s="1"/>
  <c r="I248" i="1"/>
  <c r="I247" i="1"/>
  <c r="I246" i="1"/>
  <c r="N246" i="1" s="1"/>
  <c r="I245" i="1"/>
  <c r="I244" i="1"/>
  <c r="I243" i="1"/>
  <c r="M243" i="1" s="1"/>
  <c r="I242" i="1"/>
  <c r="M242" i="1" s="1"/>
  <c r="I241" i="1"/>
  <c r="I240" i="1"/>
  <c r="M240" i="1" s="1"/>
  <c r="I239" i="1"/>
  <c r="M239" i="1" s="1"/>
  <c r="I238" i="1"/>
  <c r="M238" i="1" s="1"/>
  <c r="I237" i="1"/>
  <c r="N237" i="1" s="1"/>
  <c r="I236" i="1"/>
  <c r="I235" i="1"/>
  <c r="M235" i="1" s="1"/>
  <c r="I234" i="1"/>
  <c r="M234" i="1" s="1"/>
  <c r="I233" i="1"/>
  <c r="M233" i="1" s="1"/>
  <c r="I232" i="1"/>
  <c r="M232" i="1" s="1"/>
  <c r="I231" i="1"/>
  <c r="I230" i="1"/>
  <c r="M230" i="1" s="1"/>
  <c r="I229" i="1"/>
  <c r="I228" i="1"/>
  <c r="I227" i="1"/>
  <c r="M227" i="1" s="1"/>
  <c r="I226" i="1"/>
  <c r="N226" i="1" s="1"/>
  <c r="I225" i="1"/>
  <c r="I224" i="1"/>
  <c r="I223" i="1"/>
  <c r="I222" i="1"/>
  <c r="M222" i="1" s="1"/>
  <c r="I221" i="1"/>
  <c r="N221" i="1" s="1"/>
  <c r="I220" i="1"/>
  <c r="I219" i="1"/>
  <c r="M219" i="1" s="1"/>
  <c r="I218" i="1"/>
  <c r="N218" i="1" s="1"/>
  <c r="I217" i="1"/>
  <c r="I216" i="1"/>
  <c r="I215" i="1"/>
  <c r="I214" i="1"/>
  <c r="I213" i="1"/>
  <c r="M213" i="1" s="1"/>
  <c r="I212" i="1"/>
  <c r="I211" i="1"/>
  <c r="M211" i="1" s="1"/>
  <c r="I210" i="1"/>
  <c r="M210" i="1" s="1"/>
  <c r="I209" i="1"/>
  <c r="N209" i="1" s="1"/>
  <c r="I208" i="1"/>
  <c r="M208" i="1" s="1"/>
  <c r="I207" i="1"/>
  <c r="I206" i="1"/>
  <c r="M206" i="1" s="1"/>
  <c r="I205" i="1"/>
  <c r="I204" i="1"/>
  <c r="I203" i="1"/>
  <c r="M203" i="1" s="1"/>
  <c r="I202" i="1"/>
  <c r="N202" i="1" s="1"/>
  <c r="I201" i="1"/>
  <c r="M201" i="1" s="1"/>
  <c r="I200" i="1"/>
  <c r="M200" i="1" s="1"/>
  <c r="I199" i="1"/>
  <c r="I198" i="1"/>
  <c r="N198" i="1" s="1"/>
  <c r="I197" i="1"/>
  <c r="I196" i="1"/>
  <c r="I195" i="1"/>
  <c r="M195" i="1" s="1"/>
  <c r="I194" i="1"/>
  <c r="M194" i="1" s="1"/>
  <c r="I193" i="1"/>
  <c r="N193" i="1" s="1"/>
  <c r="I192" i="1"/>
  <c r="I191" i="1"/>
  <c r="I190" i="1"/>
  <c r="N190" i="1" s="1"/>
  <c r="I189" i="1"/>
  <c r="M189" i="1" s="1"/>
  <c r="I188" i="1"/>
  <c r="I187" i="1"/>
  <c r="M187" i="1" s="1"/>
  <c r="I186" i="1"/>
  <c r="I185" i="1"/>
  <c r="I184" i="1"/>
  <c r="I183" i="1"/>
  <c r="I182" i="1"/>
  <c r="M182" i="1" s="1"/>
  <c r="I181" i="1"/>
  <c r="N181" i="1" s="1"/>
  <c r="I180" i="1"/>
  <c r="I179" i="1"/>
  <c r="M179" i="1" s="1"/>
  <c r="I178" i="1"/>
  <c r="I177" i="1"/>
  <c r="M177" i="1" s="1"/>
  <c r="I176" i="1"/>
  <c r="M176" i="1" s="1"/>
  <c r="I175" i="1"/>
  <c r="I174" i="1"/>
  <c r="M174" i="1" s="1"/>
  <c r="I173" i="1"/>
  <c r="I172" i="1"/>
  <c r="I171" i="1"/>
  <c r="M171" i="1" s="1"/>
  <c r="I170" i="1"/>
  <c r="M170" i="1" s="1"/>
  <c r="I169" i="1"/>
  <c r="I168" i="1"/>
  <c r="M168" i="1" s="1"/>
  <c r="I167" i="1"/>
  <c r="I166" i="1"/>
  <c r="N166" i="1" s="1"/>
  <c r="I165" i="1"/>
  <c r="M165" i="1" s="1"/>
  <c r="I164" i="1"/>
  <c r="I163" i="1"/>
  <c r="M163" i="1" s="1"/>
  <c r="I162" i="1"/>
  <c r="M162" i="1" s="1"/>
  <c r="I161" i="1"/>
  <c r="I160" i="1"/>
  <c r="M160" i="1" s="1"/>
  <c r="I159" i="1"/>
  <c r="M159" i="1" s="1"/>
  <c r="I158" i="1"/>
  <c r="N158" i="1" s="1"/>
  <c r="I157" i="1"/>
  <c r="I156" i="1"/>
  <c r="I155" i="1"/>
  <c r="I154" i="1"/>
  <c r="N154" i="1" s="1"/>
  <c r="I153" i="1"/>
  <c r="M153" i="1" s="1"/>
  <c r="I152" i="1"/>
  <c r="I151" i="1"/>
  <c r="I150" i="1"/>
  <c r="M150" i="1" s="1"/>
  <c r="I149" i="1"/>
  <c r="N149" i="1" s="1"/>
  <c r="I148" i="1"/>
  <c r="I147" i="1"/>
  <c r="M147" i="1" s="1"/>
  <c r="I146" i="1"/>
  <c r="N146" i="1" s="1"/>
  <c r="I145" i="1"/>
  <c r="M145" i="1" s="1"/>
  <c r="I144" i="1"/>
  <c r="I143" i="1"/>
  <c r="M143" i="1" s="1"/>
  <c r="I142" i="1"/>
  <c r="M142" i="1" s="1"/>
  <c r="I141" i="1"/>
  <c r="M141" i="1" s="1"/>
  <c r="I140" i="1"/>
  <c r="I139" i="1"/>
  <c r="M139" i="1" s="1"/>
  <c r="I138" i="1"/>
  <c r="I137" i="1"/>
  <c r="N137" i="1" s="1"/>
  <c r="I136" i="1"/>
  <c r="M136" i="1" s="1"/>
  <c r="I135" i="1"/>
  <c r="I134" i="1"/>
  <c r="I133" i="1"/>
  <c r="I132" i="1"/>
  <c r="I131" i="1"/>
  <c r="M131" i="1" s="1"/>
  <c r="I130" i="1"/>
  <c r="N130" i="1" s="1"/>
  <c r="I129" i="1"/>
  <c r="I128" i="1"/>
  <c r="M128" i="1" s="1"/>
  <c r="I127" i="1"/>
  <c r="M127" i="1" s="1"/>
  <c r="I126" i="1"/>
  <c r="N126" i="1" s="1"/>
  <c r="I125" i="1"/>
  <c r="I124" i="1"/>
  <c r="I123" i="1"/>
  <c r="I122" i="1"/>
  <c r="M122" i="1" s="1"/>
  <c r="I121" i="1"/>
  <c r="M121" i="1" s="1"/>
  <c r="I120" i="1"/>
  <c r="I119" i="1"/>
  <c r="I118" i="1"/>
  <c r="N118" i="1" s="1"/>
  <c r="I117" i="1"/>
  <c r="M117" i="1" s="1"/>
  <c r="I116" i="1"/>
  <c r="I115" i="1"/>
  <c r="M115" i="1" s="1"/>
  <c r="I114" i="1"/>
  <c r="M114" i="1" s="1"/>
  <c r="I113" i="1"/>
  <c r="I112" i="1"/>
  <c r="M112" i="1" s="1"/>
  <c r="I111" i="1"/>
  <c r="I110" i="1"/>
  <c r="M110" i="1" s="1"/>
  <c r="I109" i="1"/>
  <c r="N109" i="1" s="1"/>
  <c r="I108" i="1"/>
  <c r="I107" i="1"/>
  <c r="M107" i="1" s="1"/>
  <c r="I106" i="1"/>
  <c r="N106" i="1" s="1"/>
  <c r="I105" i="1"/>
  <c r="I104" i="1"/>
  <c r="M104" i="1" s="1"/>
  <c r="I103" i="1"/>
  <c r="I102" i="1"/>
  <c r="M102" i="1" s="1"/>
  <c r="I101" i="1"/>
  <c r="N101" i="1" s="1"/>
  <c r="I100" i="1"/>
  <c r="I99" i="1"/>
  <c r="M99" i="1" s="1"/>
  <c r="I98" i="1"/>
  <c r="M98" i="1" s="1"/>
  <c r="I97" i="1"/>
  <c r="I96" i="1"/>
  <c r="M96" i="1" s="1"/>
  <c r="I95" i="1"/>
  <c r="M95" i="1" s="1"/>
  <c r="I94" i="1"/>
  <c r="I93" i="1"/>
  <c r="M93" i="1" s="1"/>
  <c r="I92" i="1"/>
  <c r="I91" i="1"/>
  <c r="M91" i="1" s="1"/>
  <c r="I90" i="1"/>
  <c r="N90" i="1" s="1"/>
  <c r="I89" i="1"/>
  <c r="I88" i="1"/>
  <c r="I87" i="1"/>
  <c r="I86" i="1"/>
  <c r="M86" i="1" s="1"/>
  <c r="I85" i="1"/>
  <c r="M85" i="1" s="1"/>
  <c r="I84" i="1"/>
  <c r="I83" i="1"/>
  <c r="M83" i="1" s="1"/>
  <c r="I82" i="1"/>
  <c r="M82" i="1" s="1"/>
  <c r="I81" i="1"/>
  <c r="N81" i="1" s="1"/>
  <c r="I80" i="1"/>
  <c r="M80" i="1" s="1"/>
  <c r="I79" i="1"/>
  <c r="I78" i="1"/>
  <c r="M78" i="1" s="1"/>
  <c r="I77" i="1"/>
  <c r="I76" i="1"/>
  <c r="I75" i="1"/>
  <c r="M75" i="1" s="1"/>
  <c r="I74" i="1"/>
  <c r="N74" i="1" s="1"/>
  <c r="I73" i="1"/>
  <c r="M73" i="1" s="1"/>
  <c r="I72" i="1"/>
  <c r="M72" i="1" s="1"/>
  <c r="I71" i="1"/>
  <c r="I70" i="1"/>
  <c r="N70" i="1" s="1"/>
  <c r="I69" i="1"/>
  <c r="M69" i="1" s="1"/>
  <c r="I68" i="1"/>
  <c r="I67" i="1"/>
  <c r="M67" i="1" s="1"/>
  <c r="I66" i="1"/>
  <c r="M66" i="1" s="1"/>
  <c r="I65" i="1"/>
  <c r="I64" i="1"/>
  <c r="I63" i="1"/>
  <c r="N63" i="1" s="1"/>
  <c r="I62" i="1"/>
  <c r="M62" i="1" s="1"/>
  <c r="I61" i="1"/>
  <c r="N61" i="1" s="1"/>
  <c r="I60" i="1"/>
  <c r="I59" i="1"/>
  <c r="M59" i="1" s="1"/>
  <c r="I58" i="1"/>
  <c r="I57" i="1"/>
  <c r="I56" i="1"/>
  <c r="I55" i="1"/>
  <c r="I54" i="1"/>
  <c r="M54" i="1" s="1"/>
  <c r="I53" i="1"/>
  <c r="N53" i="1" s="1"/>
  <c r="I52" i="1"/>
  <c r="I51" i="1"/>
  <c r="M51" i="1" s="1"/>
  <c r="I50" i="1"/>
  <c r="I49" i="1"/>
  <c r="I48" i="1"/>
  <c r="M48" i="1" s="1"/>
  <c r="I47" i="1"/>
  <c r="I46" i="1"/>
  <c r="M46" i="1" s="1"/>
  <c r="I45" i="1"/>
  <c r="M45" i="1" s="1"/>
  <c r="I44" i="1"/>
  <c r="I43" i="1"/>
  <c r="M43" i="1" s="1"/>
  <c r="I42" i="1"/>
  <c r="N42" i="1" s="1"/>
  <c r="I41" i="1"/>
  <c r="I40" i="1"/>
  <c r="M40" i="1" s="1"/>
  <c r="I39" i="1"/>
  <c r="I38" i="1"/>
  <c r="N38" i="1" s="1"/>
  <c r="I37" i="1"/>
  <c r="M37" i="1" s="1"/>
  <c r="I36" i="1"/>
  <c r="I35" i="1"/>
  <c r="M35" i="1" s="1"/>
  <c r="I34" i="1"/>
  <c r="N34" i="1" s="1"/>
  <c r="I33" i="1"/>
  <c r="I32" i="1"/>
  <c r="I31" i="1"/>
  <c r="M31" i="1" s="1"/>
  <c r="I30" i="1"/>
  <c r="M30" i="1" s="1"/>
  <c r="I29" i="1"/>
  <c r="I28" i="1"/>
  <c r="I27" i="1"/>
  <c r="M27" i="1" s="1"/>
  <c r="I26" i="1"/>
  <c r="M26" i="1" s="1"/>
  <c r="I25" i="1"/>
  <c r="M25" i="1" s="1"/>
  <c r="I24" i="1"/>
  <c r="M24" i="1" s="1"/>
  <c r="I23" i="1"/>
  <c r="N23" i="1" s="1"/>
  <c r="I22" i="1"/>
  <c r="M22" i="1" s="1"/>
  <c r="I21" i="1"/>
  <c r="I20" i="1"/>
  <c r="N20" i="1" s="1"/>
  <c r="I19" i="1"/>
  <c r="N19" i="1" s="1"/>
  <c r="I18" i="1"/>
  <c r="N18" i="1" s="1"/>
  <c r="I17" i="1"/>
  <c r="N17" i="1" s="1"/>
  <c r="I16" i="1"/>
  <c r="N16" i="1" s="1"/>
  <c r="I15" i="1"/>
  <c r="M15" i="1" s="1"/>
  <c r="I14" i="1"/>
  <c r="M14" i="1" s="1"/>
  <c r="I13" i="1"/>
  <c r="M13" i="1" s="1"/>
  <c r="I12" i="1"/>
  <c r="M12" i="1" s="1"/>
  <c r="I11" i="1"/>
  <c r="I10" i="1"/>
  <c r="I9" i="1"/>
  <c r="I8" i="1"/>
  <c r="I7" i="1"/>
  <c r="I6" i="1"/>
  <c r="I5" i="1"/>
  <c r="I4" i="1"/>
  <c r="I3" i="1"/>
  <c r="N15" i="1"/>
  <c r="M28" i="1"/>
  <c r="M47" i="1"/>
  <c r="M63" i="1"/>
  <c r="M79" i="1"/>
  <c r="M111" i="1"/>
  <c r="M123" i="1"/>
  <c r="M144" i="1"/>
  <c r="M155" i="1"/>
  <c r="M175" i="1"/>
  <c r="M191" i="1"/>
  <c r="M207" i="1"/>
  <c r="M223" i="1"/>
  <c r="M271" i="1"/>
  <c r="M303" i="1"/>
  <c r="M307" i="1"/>
  <c r="M335" i="1"/>
  <c r="M367" i="1"/>
  <c r="M399" i="1"/>
  <c r="M415" i="1"/>
  <c r="M447" i="1"/>
  <c r="M456" i="1"/>
  <c r="M495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M134" i="1"/>
  <c r="M198" i="1"/>
  <c r="M246" i="1"/>
  <c r="M309" i="1"/>
  <c r="M454" i="1"/>
  <c r="N31" i="1"/>
  <c r="N45" i="1"/>
  <c r="N69" i="1"/>
  <c r="N127" i="1"/>
  <c r="N134" i="1"/>
  <c r="N159" i="1"/>
  <c r="N160" i="1"/>
  <c r="N165" i="1"/>
  <c r="N191" i="1"/>
  <c r="N213" i="1"/>
  <c r="N223" i="1"/>
  <c r="N230" i="1"/>
  <c r="N255" i="1"/>
  <c r="N282" i="1"/>
  <c r="N318" i="1"/>
  <c r="N351" i="1"/>
  <c r="N358" i="1"/>
  <c r="N383" i="1"/>
  <c r="N415" i="1"/>
  <c r="N416" i="1"/>
  <c r="N445" i="1"/>
  <c r="N447" i="1"/>
  <c r="N466" i="1"/>
  <c r="N479" i="1"/>
  <c r="N486" i="1"/>
  <c r="P13" i="1"/>
  <c r="T13" i="1" s="1"/>
  <c r="P14" i="1"/>
  <c r="T14" i="1" s="1"/>
  <c r="P15" i="1"/>
  <c r="T15" i="1" s="1"/>
  <c r="P16" i="1"/>
  <c r="T16" i="1" s="1"/>
  <c r="P17" i="1"/>
  <c r="T17" i="1" s="1"/>
  <c r="P18" i="1"/>
  <c r="T18" i="1" s="1"/>
  <c r="P19" i="1"/>
  <c r="T19" i="1" s="1"/>
  <c r="P20" i="1"/>
  <c r="T20" i="1" s="1"/>
  <c r="P21" i="1"/>
  <c r="T21" i="1" s="1"/>
  <c r="P22" i="1"/>
  <c r="T22" i="1" s="1"/>
  <c r="P23" i="1"/>
  <c r="T23" i="1" s="1"/>
  <c r="P24" i="1"/>
  <c r="T24" i="1" s="1"/>
  <c r="P25" i="1"/>
  <c r="T25" i="1" s="1"/>
  <c r="P26" i="1"/>
  <c r="T26" i="1" s="1"/>
  <c r="P27" i="1"/>
  <c r="T27" i="1" s="1"/>
  <c r="P28" i="1"/>
  <c r="T28" i="1" s="1"/>
  <c r="P29" i="1"/>
  <c r="T29" i="1" s="1"/>
  <c r="P30" i="1"/>
  <c r="T30" i="1" s="1"/>
  <c r="P31" i="1"/>
  <c r="T31" i="1" s="1"/>
  <c r="P32" i="1"/>
  <c r="T32" i="1" s="1"/>
  <c r="P33" i="1"/>
  <c r="T33" i="1" s="1"/>
  <c r="P34" i="1"/>
  <c r="T34" i="1" s="1"/>
  <c r="P35" i="1"/>
  <c r="T35" i="1" s="1"/>
  <c r="P36" i="1"/>
  <c r="T36" i="1" s="1"/>
  <c r="P37" i="1"/>
  <c r="T37" i="1" s="1"/>
  <c r="P38" i="1"/>
  <c r="T38" i="1" s="1"/>
  <c r="P39" i="1"/>
  <c r="T39" i="1" s="1"/>
  <c r="P40" i="1"/>
  <c r="T40" i="1" s="1"/>
  <c r="P41" i="1"/>
  <c r="T41" i="1" s="1"/>
  <c r="P42" i="1"/>
  <c r="T42" i="1" s="1"/>
  <c r="P43" i="1"/>
  <c r="T43" i="1" s="1"/>
  <c r="P44" i="1"/>
  <c r="T44" i="1" s="1"/>
  <c r="P45" i="1"/>
  <c r="T45" i="1" s="1"/>
  <c r="P46" i="1"/>
  <c r="T46" i="1" s="1"/>
  <c r="P47" i="1"/>
  <c r="T47" i="1" s="1"/>
  <c r="P48" i="1"/>
  <c r="T48" i="1" s="1"/>
  <c r="P49" i="1"/>
  <c r="T49" i="1" s="1"/>
  <c r="P50" i="1"/>
  <c r="T50" i="1" s="1"/>
  <c r="P51" i="1"/>
  <c r="T51" i="1" s="1"/>
  <c r="P52" i="1"/>
  <c r="T52" i="1" s="1"/>
  <c r="P53" i="1"/>
  <c r="T53" i="1" s="1"/>
  <c r="P54" i="1"/>
  <c r="T54" i="1" s="1"/>
  <c r="P55" i="1"/>
  <c r="T55" i="1" s="1"/>
  <c r="P56" i="1"/>
  <c r="T56" i="1" s="1"/>
  <c r="P57" i="1"/>
  <c r="T57" i="1" s="1"/>
  <c r="P58" i="1"/>
  <c r="T58" i="1" s="1"/>
  <c r="P59" i="1"/>
  <c r="T59" i="1" s="1"/>
  <c r="P60" i="1"/>
  <c r="T60" i="1" s="1"/>
  <c r="P61" i="1"/>
  <c r="T61" i="1" s="1"/>
  <c r="P62" i="1"/>
  <c r="T62" i="1" s="1"/>
  <c r="P63" i="1"/>
  <c r="T63" i="1" s="1"/>
  <c r="P64" i="1"/>
  <c r="T64" i="1" s="1"/>
  <c r="P65" i="1"/>
  <c r="T65" i="1" s="1"/>
  <c r="P66" i="1"/>
  <c r="T66" i="1" s="1"/>
  <c r="P67" i="1"/>
  <c r="T67" i="1" s="1"/>
  <c r="P68" i="1"/>
  <c r="T68" i="1" s="1"/>
  <c r="P69" i="1"/>
  <c r="T69" i="1" s="1"/>
  <c r="P70" i="1"/>
  <c r="T70" i="1" s="1"/>
  <c r="P71" i="1"/>
  <c r="T71" i="1" s="1"/>
  <c r="P72" i="1"/>
  <c r="T72" i="1" s="1"/>
  <c r="P73" i="1"/>
  <c r="T73" i="1" s="1"/>
  <c r="P74" i="1"/>
  <c r="T74" i="1" s="1"/>
  <c r="P75" i="1"/>
  <c r="T75" i="1" s="1"/>
  <c r="P76" i="1"/>
  <c r="T76" i="1" s="1"/>
  <c r="P77" i="1"/>
  <c r="T77" i="1" s="1"/>
  <c r="P78" i="1"/>
  <c r="T78" i="1" s="1"/>
  <c r="P79" i="1"/>
  <c r="T79" i="1" s="1"/>
  <c r="P80" i="1"/>
  <c r="T80" i="1" s="1"/>
  <c r="P81" i="1"/>
  <c r="T81" i="1" s="1"/>
  <c r="P82" i="1"/>
  <c r="T82" i="1" s="1"/>
  <c r="P83" i="1"/>
  <c r="T83" i="1" s="1"/>
  <c r="P84" i="1"/>
  <c r="T84" i="1" s="1"/>
  <c r="P85" i="1"/>
  <c r="T85" i="1" s="1"/>
  <c r="P86" i="1"/>
  <c r="T86" i="1" s="1"/>
  <c r="P87" i="1"/>
  <c r="T87" i="1" s="1"/>
  <c r="P88" i="1"/>
  <c r="T88" i="1" s="1"/>
  <c r="P89" i="1"/>
  <c r="T89" i="1" s="1"/>
  <c r="P90" i="1"/>
  <c r="T90" i="1" s="1"/>
  <c r="P91" i="1"/>
  <c r="T91" i="1" s="1"/>
  <c r="P92" i="1"/>
  <c r="T92" i="1" s="1"/>
  <c r="P93" i="1"/>
  <c r="T93" i="1" s="1"/>
  <c r="P94" i="1"/>
  <c r="T94" i="1" s="1"/>
  <c r="P95" i="1"/>
  <c r="T95" i="1" s="1"/>
  <c r="P96" i="1"/>
  <c r="T96" i="1" s="1"/>
  <c r="P97" i="1"/>
  <c r="T97" i="1" s="1"/>
  <c r="P98" i="1"/>
  <c r="T98" i="1" s="1"/>
  <c r="P99" i="1"/>
  <c r="T99" i="1" s="1"/>
  <c r="P100" i="1"/>
  <c r="T100" i="1" s="1"/>
  <c r="P101" i="1"/>
  <c r="T101" i="1" s="1"/>
  <c r="P102" i="1"/>
  <c r="T102" i="1" s="1"/>
  <c r="P103" i="1"/>
  <c r="T103" i="1" s="1"/>
  <c r="P104" i="1"/>
  <c r="T104" i="1" s="1"/>
  <c r="P105" i="1"/>
  <c r="T105" i="1" s="1"/>
  <c r="P106" i="1"/>
  <c r="T106" i="1" s="1"/>
  <c r="P107" i="1"/>
  <c r="T107" i="1" s="1"/>
  <c r="P108" i="1"/>
  <c r="T108" i="1" s="1"/>
  <c r="P109" i="1"/>
  <c r="T109" i="1" s="1"/>
  <c r="P110" i="1"/>
  <c r="T110" i="1" s="1"/>
  <c r="P111" i="1"/>
  <c r="T111" i="1" s="1"/>
  <c r="P112" i="1"/>
  <c r="T112" i="1" s="1"/>
  <c r="P113" i="1"/>
  <c r="T113" i="1" s="1"/>
  <c r="P114" i="1"/>
  <c r="T114" i="1" s="1"/>
  <c r="P115" i="1"/>
  <c r="T115" i="1" s="1"/>
  <c r="P116" i="1"/>
  <c r="T116" i="1" s="1"/>
  <c r="P117" i="1"/>
  <c r="T117" i="1" s="1"/>
  <c r="P118" i="1"/>
  <c r="T118" i="1" s="1"/>
  <c r="P119" i="1"/>
  <c r="T119" i="1" s="1"/>
  <c r="P120" i="1"/>
  <c r="T120" i="1" s="1"/>
  <c r="P121" i="1"/>
  <c r="T121" i="1" s="1"/>
  <c r="P122" i="1"/>
  <c r="T122" i="1" s="1"/>
  <c r="P123" i="1"/>
  <c r="T123" i="1" s="1"/>
  <c r="P124" i="1"/>
  <c r="T124" i="1" s="1"/>
  <c r="P125" i="1"/>
  <c r="T125" i="1" s="1"/>
  <c r="P126" i="1"/>
  <c r="T126" i="1" s="1"/>
  <c r="P127" i="1"/>
  <c r="T127" i="1" s="1"/>
  <c r="P128" i="1"/>
  <c r="T128" i="1" s="1"/>
  <c r="P129" i="1"/>
  <c r="T129" i="1" s="1"/>
  <c r="P130" i="1"/>
  <c r="T130" i="1" s="1"/>
  <c r="P131" i="1"/>
  <c r="T131" i="1" s="1"/>
  <c r="P132" i="1"/>
  <c r="T132" i="1" s="1"/>
  <c r="P133" i="1"/>
  <c r="T133" i="1" s="1"/>
  <c r="P134" i="1"/>
  <c r="T134" i="1" s="1"/>
  <c r="P135" i="1"/>
  <c r="T135" i="1" s="1"/>
  <c r="P136" i="1"/>
  <c r="T136" i="1" s="1"/>
  <c r="P137" i="1"/>
  <c r="T137" i="1" s="1"/>
  <c r="P138" i="1"/>
  <c r="T138" i="1" s="1"/>
  <c r="P139" i="1"/>
  <c r="T139" i="1" s="1"/>
  <c r="P140" i="1"/>
  <c r="T140" i="1" s="1"/>
  <c r="P141" i="1"/>
  <c r="T141" i="1" s="1"/>
  <c r="P142" i="1"/>
  <c r="T142" i="1" s="1"/>
  <c r="P143" i="1"/>
  <c r="T143" i="1" s="1"/>
  <c r="P144" i="1"/>
  <c r="T144" i="1" s="1"/>
  <c r="P145" i="1"/>
  <c r="T145" i="1" s="1"/>
  <c r="P146" i="1"/>
  <c r="T146" i="1" s="1"/>
  <c r="P147" i="1"/>
  <c r="T147" i="1" s="1"/>
  <c r="P148" i="1"/>
  <c r="T148" i="1" s="1"/>
  <c r="P149" i="1"/>
  <c r="T149" i="1" s="1"/>
  <c r="P150" i="1"/>
  <c r="T150" i="1" s="1"/>
  <c r="P151" i="1"/>
  <c r="T151" i="1" s="1"/>
  <c r="P152" i="1"/>
  <c r="T152" i="1" s="1"/>
  <c r="P153" i="1"/>
  <c r="T153" i="1" s="1"/>
  <c r="P154" i="1"/>
  <c r="T154" i="1" s="1"/>
  <c r="P155" i="1"/>
  <c r="T155" i="1" s="1"/>
  <c r="P156" i="1"/>
  <c r="T156" i="1" s="1"/>
  <c r="P157" i="1"/>
  <c r="T157" i="1" s="1"/>
  <c r="P158" i="1"/>
  <c r="T158" i="1" s="1"/>
  <c r="P159" i="1"/>
  <c r="T159" i="1" s="1"/>
  <c r="P160" i="1"/>
  <c r="T160" i="1" s="1"/>
  <c r="P161" i="1"/>
  <c r="T161" i="1" s="1"/>
  <c r="P162" i="1"/>
  <c r="T162" i="1" s="1"/>
  <c r="P163" i="1"/>
  <c r="T163" i="1" s="1"/>
  <c r="P164" i="1"/>
  <c r="T164" i="1" s="1"/>
  <c r="P165" i="1"/>
  <c r="T165" i="1" s="1"/>
  <c r="P166" i="1"/>
  <c r="T166" i="1" s="1"/>
  <c r="P167" i="1"/>
  <c r="T167" i="1" s="1"/>
  <c r="P168" i="1"/>
  <c r="T168" i="1" s="1"/>
  <c r="P169" i="1"/>
  <c r="T169" i="1" s="1"/>
  <c r="P170" i="1"/>
  <c r="T170" i="1" s="1"/>
  <c r="P171" i="1"/>
  <c r="T171" i="1" s="1"/>
  <c r="P172" i="1"/>
  <c r="T172" i="1" s="1"/>
  <c r="P173" i="1"/>
  <c r="T173" i="1" s="1"/>
  <c r="P174" i="1"/>
  <c r="T174" i="1" s="1"/>
  <c r="P175" i="1"/>
  <c r="T175" i="1" s="1"/>
  <c r="P176" i="1"/>
  <c r="T176" i="1" s="1"/>
  <c r="P177" i="1"/>
  <c r="T177" i="1" s="1"/>
  <c r="P178" i="1"/>
  <c r="T178" i="1" s="1"/>
  <c r="P179" i="1"/>
  <c r="T179" i="1" s="1"/>
  <c r="P180" i="1"/>
  <c r="T180" i="1" s="1"/>
  <c r="P181" i="1"/>
  <c r="T181" i="1" s="1"/>
  <c r="P182" i="1"/>
  <c r="T182" i="1" s="1"/>
  <c r="P183" i="1"/>
  <c r="T183" i="1" s="1"/>
  <c r="P184" i="1"/>
  <c r="T184" i="1" s="1"/>
  <c r="P185" i="1"/>
  <c r="T185" i="1" s="1"/>
  <c r="P186" i="1"/>
  <c r="T186" i="1" s="1"/>
  <c r="P187" i="1"/>
  <c r="T187" i="1" s="1"/>
  <c r="P188" i="1"/>
  <c r="T188" i="1" s="1"/>
  <c r="P189" i="1"/>
  <c r="T189" i="1" s="1"/>
  <c r="P190" i="1"/>
  <c r="T190" i="1" s="1"/>
  <c r="P191" i="1"/>
  <c r="T191" i="1" s="1"/>
  <c r="P192" i="1"/>
  <c r="T192" i="1" s="1"/>
  <c r="P193" i="1"/>
  <c r="T193" i="1" s="1"/>
  <c r="P194" i="1"/>
  <c r="T194" i="1" s="1"/>
  <c r="P195" i="1"/>
  <c r="T195" i="1" s="1"/>
  <c r="P196" i="1"/>
  <c r="T196" i="1" s="1"/>
  <c r="P197" i="1"/>
  <c r="T197" i="1" s="1"/>
  <c r="P198" i="1"/>
  <c r="T198" i="1" s="1"/>
  <c r="P199" i="1"/>
  <c r="T199" i="1" s="1"/>
  <c r="P200" i="1"/>
  <c r="T200" i="1" s="1"/>
  <c r="P201" i="1"/>
  <c r="T201" i="1" s="1"/>
  <c r="P202" i="1"/>
  <c r="T202" i="1" s="1"/>
  <c r="P203" i="1"/>
  <c r="T203" i="1" s="1"/>
  <c r="P204" i="1"/>
  <c r="T204" i="1" s="1"/>
  <c r="P205" i="1"/>
  <c r="T205" i="1" s="1"/>
  <c r="P206" i="1"/>
  <c r="T206" i="1" s="1"/>
  <c r="P207" i="1"/>
  <c r="T207" i="1" s="1"/>
  <c r="P208" i="1"/>
  <c r="T208" i="1" s="1"/>
  <c r="P209" i="1"/>
  <c r="T209" i="1" s="1"/>
  <c r="P210" i="1"/>
  <c r="T210" i="1" s="1"/>
  <c r="P211" i="1"/>
  <c r="T211" i="1" s="1"/>
  <c r="P212" i="1"/>
  <c r="T212" i="1" s="1"/>
  <c r="P213" i="1"/>
  <c r="T213" i="1" s="1"/>
  <c r="P214" i="1"/>
  <c r="T214" i="1" s="1"/>
  <c r="P215" i="1"/>
  <c r="T215" i="1" s="1"/>
  <c r="P216" i="1"/>
  <c r="T216" i="1" s="1"/>
  <c r="P217" i="1"/>
  <c r="T217" i="1" s="1"/>
  <c r="P218" i="1"/>
  <c r="T218" i="1" s="1"/>
  <c r="P219" i="1"/>
  <c r="T219" i="1" s="1"/>
  <c r="P220" i="1"/>
  <c r="T220" i="1" s="1"/>
  <c r="P221" i="1"/>
  <c r="T221" i="1" s="1"/>
  <c r="P222" i="1"/>
  <c r="T222" i="1" s="1"/>
  <c r="P223" i="1"/>
  <c r="T223" i="1" s="1"/>
  <c r="P224" i="1"/>
  <c r="T224" i="1" s="1"/>
  <c r="P225" i="1"/>
  <c r="T225" i="1" s="1"/>
  <c r="P226" i="1"/>
  <c r="T226" i="1" s="1"/>
  <c r="P227" i="1"/>
  <c r="T227" i="1" s="1"/>
  <c r="P228" i="1"/>
  <c r="T228" i="1" s="1"/>
  <c r="P229" i="1"/>
  <c r="T229" i="1" s="1"/>
  <c r="P230" i="1"/>
  <c r="T230" i="1" s="1"/>
  <c r="P231" i="1"/>
  <c r="T231" i="1" s="1"/>
  <c r="P232" i="1"/>
  <c r="T232" i="1" s="1"/>
  <c r="P233" i="1"/>
  <c r="T233" i="1" s="1"/>
  <c r="P234" i="1"/>
  <c r="T234" i="1" s="1"/>
  <c r="P235" i="1"/>
  <c r="T235" i="1" s="1"/>
  <c r="P236" i="1"/>
  <c r="T236" i="1" s="1"/>
  <c r="P237" i="1"/>
  <c r="T237" i="1" s="1"/>
  <c r="P238" i="1"/>
  <c r="T238" i="1" s="1"/>
  <c r="P239" i="1"/>
  <c r="T239" i="1" s="1"/>
  <c r="P240" i="1"/>
  <c r="T240" i="1" s="1"/>
  <c r="P241" i="1"/>
  <c r="T241" i="1" s="1"/>
  <c r="P242" i="1"/>
  <c r="T242" i="1" s="1"/>
  <c r="P243" i="1"/>
  <c r="T243" i="1" s="1"/>
  <c r="P244" i="1"/>
  <c r="T244" i="1" s="1"/>
  <c r="P245" i="1"/>
  <c r="T245" i="1" s="1"/>
  <c r="P246" i="1"/>
  <c r="T246" i="1" s="1"/>
  <c r="P247" i="1"/>
  <c r="T247" i="1" s="1"/>
  <c r="P248" i="1"/>
  <c r="T248" i="1" s="1"/>
  <c r="P249" i="1"/>
  <c r="T249" i="1" s="1"/>
  <c r="P250" i="1"/>
  <c r="T250" i="1" s="1"/>
  <c r="P251" i="1"/>
  <c r="T251" i="1" s="1"/>
  <c r="P252" i="1"/>
  <c r="T252" i="1" s="1"/>
  <c r="P253" i="1"/>
  <c r="T253" i="1" s="1"/>
  <c r="P254" i="1"/>
  <c r="T254" i="1" s="1"/>
  <c r="P255" i="1"/>
  <c r="T255" i="1" s="1"/>
  <c r="P256" i="1"/>
  <c r="T256" i="1" s="1"/>
  <c r="P257" i="1"/>
  <c r="T257" i="1" s="1"/>
  <c r="P258" i="1"/>
  <c r="T258" i="1" s="1"/>
  <c r="P259" i="1"/>
  <c r="T259" i="1" s="1"/>
  <c r="P260" i="1"/>
  <c r="T260" i="1" s="1"/>
  <c r="P261" i="1"/>
  <c r="T261" i="1" s="1"/>
  <c r="P262" i="1"/>
  <c r="T262" i="1" s="1"/>
  <c r="P263" i="1"/>
  <c r="T263" i="1" s="1"/>
  <c r="P264" i="1"/>
  <c r="T264" i="1" s="1"/>
  <c r="P265" i="1"/>
  <c r="T265" i="1" s="1"/>
  <c r="P266" i="1"/>
  <c r="T266" i="1" s="1"/>
  <c r="P267" i="1"/>
  <c r="T267" i="1" s="1"/>
  <c r="P268" i="1"/>
  <c r="T268" i="1" s="1"/>
  <c r="P269" i="1"/>
  <c r="T269" i="1" s="1"/>
  <c r="P270" i="1"/>
  <c r="T270" i="1" s="1"/>
  <c r="P271" i="1"/>
  <c r="T271" i="1" s="1"/>
  <c r="P272" i="1"/>
  <c r="T272" i="1" s="1"/>
  <c r="P273" i="1"/>
  <c r="T273" i="1" s="1"/>
  <c r="P274" i="1"/>
  <c r="T274" i="1" s="1"/>
  <c r="P275" i="1"/>
  <c r="T275" i="1" s="1"/>
  <c r="P276" i="1"/>
  <c r="T276" i="1" s="1"/>
  <c r="P277" i="1"/>
  <c r="T277" i="1" s="1"/>
  <c r="P278" i="1"/>
  <c r="T278" i="1" s="1"/>
  <c r="P279" i="1"/>
  <c r="T279" i="1" s="1"/>
  <c r="P280" i="1"/>
  <c r="T280" i="1" s="1"/>
  <c r="P281" i="1"/>
  <c r="T281" i="1" s="1"/>
  <c r="P282" i="1"/>
  <c r="T282" i="1" s="1"/>
  <c r="P283" i="1"/>
  <c r="T283" i="1" s="1"/>
  <c r="P284" i="1"/>
  <c r="T284" i="1" s="1"/>
  <c r="P285" i="1"/>
  <c r="T285" i="1" s="1"/>
  <c r="P286" i="1"/>
  <c r="T286" i="1" s="1"/>
  <c r="P287" i="1"/>
  <c r="T287" i="1" s="1"/>
  <c r="P288" i="1"/>
  <c r="T288" i="1" s="1"/>
  <c r="P289" i="1"/>
  <c r="T289" i="1" s="1"/>
  <c r="P290" i="1"/>
  <c r="T290" i="1" s="1"/>
  <c r="P291" i="1"/>
  <c r="T291" i="1" s="1"/>
  <c r="P292" i="1"/>
  <c r="T292" i="1" s="1"/>
  <c r="P293" i="1"/>
  <c r="T293" i="1" s="1"/>
  <c r="P294" i="1"/>
  <c r="T294" i="1" s="1"/>
  <c r="P295" i="1"/>
  <c r="T295" i="1" s="1"/>
  <c r="P296" i="1"/>
  <c r="T296" i="1" s="1"/>
  <c r="P297" i="1"/>
  <c r="T297" i="1" s="1"/>
  <c r="P298" i="1"/>
  <c r="T298" i="1" s="1"/>
  <c r="P299" i="1"/>
  <c r="T299" i="1" s="1"/>
  <c r="P300" i="1"/>
  <c r="T300" i="1" s="1"/>
  <c r="P301" i="1"/>
  <c r="T301" i="1" s="1"/>
  <c r="P302" i="1"/>
  <c r="T302" i="1" s="1"/>
  <c r="P303" i="1"/>
  <c r="T303" i="1" s="1"/>
  <c r="P304" i="1"/>
  <c r="T304" i="1" s="1"/>
  <c r="P305" i="1"/>
  <c r="T305" i="1" s="1"/>
  <c r="P306" i="1"/>
  <c r="T306" i="1" s="1"/>
  <c r="P307" i="1"/>
  <c r="T307" i="1" s="1"/>
  <c r="P308" i="1"/>
  <c r="T308" i="1" s="1"/>
  <c r="P309" i="1"/>
  <c r="T309" i="1" s="1"/>
  <c r="P310" i="1"/>
  <c r="T310" i="1" s="1"/>
  <c r="P311" i="1"/>
  <c r="T311" i="1" s="1"/>
  <c r="P312" i="1"/>
  <c r="T312" i="1" s="1"/>
  <c r="P313" i="1"/>
  <c r="T313" i="1" s="1"/>
  <c r="P314" i="1"/>
  <c r="T314" i="1" s="1"/>
  <c r="P315" i="1"/>
  <c r="T315" i="1" s="1"/>
  <c r="P316" i="1"/>
  <c r="T316" i="1" s="1"/>
  <c r="P317" i="1"/>
  <c r="T317" i="1" s="1"/>
  <c r="P318" i="1"/>
  <c r="T318" i="1" s="1"/>
  <c r="P319" i="1"/>
  <c r="T319" i="1" s="1"/>
  <c r="P320" i="1"/>
  <c r="T320" i="1" s="1"/>
  <c r="P321" i="1"/>
  <c r="T321" i="1" s="1"/>
  <c r="P322" i="1"/>
  <c r="T322" i="1" s="1"/>
  <c r="P323" i="1"/>
  <c r="T323" i="1" s="1"/>
  <c r="P324" i="1"/>
  <c r="T324" i="1" s="1"/>
  <c r="P325" i="1"/>
  <c r="T325" i="1" s="1"/>
  <c r="P326" i="1"/>
  <c r="T326" i="1" s="1"/>
  <c r="P327" i="1"/>
  <c r="T327" i="1" s="1"/>
  <c r="P328" i="1"/>
  <c r="T328" i="1" s="1"/>
  <c r="P329" i="1"/>
  <c r="T329" i="1" s="1"/>
  <c r="P330" i="1"/>
  <c r="T330" i="1" s="1"/>
  <c r="P331" i="1"/>
  <c r="T331" i="1" s="1"/>
  <c r="P332" i="1"/>
  <c r="T332" i="1" s="1"/>
  <c r="P333" i="1"/>
  <c r="T333" i="1" s="1"/>
  <c r="P334" i="1"/>
  <c r="T334" i="1" s="1"/>
  <c r="P335" i="1"/>
  <c r="T335" i="1" s="1"/>
  <c r="P336" i="1"/>
  <c r="T336" i="1" s="1"/>
  <c r="P337" i="1"/>
  <c r="T337" i="1" s="1"/>
  <c r="P338" i="1"/>
  <c r="T338" i="1" s="1"/>
  <c r="P339" i="1"/>
  <c r="T339" i="1" s="1"/>
  <c r="P340" i="1"/>
  <c r="T340" i="1" s="1"/>
  <c r="P341" i="1"/>
  <c r="T341" i="1" s="1"/>
  <c r="P342" i="1"/>
  <c r="T342" i="1" s="1"/>
  <c r="P343" i="1"/>
  <c r="T343" i="1" s="1"/>
  <c r="P344" i="1"/>
  <c r="T344" i="1" s="1"/>
  <c r="P345" i="1"/>
  <c r="T345" i="1" s="1"/>
  <c r="P346" i="1"/>
  <c r="T346" i="1" s="1"/>
  <c r="P347" i="1"/>
  <c r="T347" i="1" s="1"/>
  <c r="P348" i="1"/>
  <c r="T348" i="1" s="1"/>
  <c r="P349" i="1"/>
  <c r="T349" i="1" s="1"/>
  <c r="P350" i="1"/>
  <c r="T350" i="1" s="1"/>
  <c r="P351" i="1"/>
  <c r="T351" i="1" s="1"/>
  <c r="P352" i="1"/>
  <c r="T352" i="1" s="1"/>
  <c r="P353" i="1"/>
  <c r="T353" i="1" s="1"/>
  <c r="P354" i="1"/>
  <c r="T354" i="1" s="1"/>
  <c r="P355" i="1"/>
  <c r="T355" i="1" s="1"/>
  <c r="P356" i="1"/>
  <c r="T356" i="1" s="1"/>
  <c r="P357" i="1"/>
  <c r="T357" i="1" s="1"/>
  <c r="P358" i="1"/>
  <c r="T358" i="1" s="1"/>
  <c r="P359" i="1"/>
  <c r="T359" i="1" s="1"/>
  <c r="P360" i="1"/>
  <c r="T360" i="1" s="1"/>
  <c r="P361" i="1"/>
  <c r="T361" i="1" s="1"/>
  <c r="P362" i="1"/>
  <c r="T362" i="1" s="1"/>
  <c r="P363" i="1"/>
  <c r="T363" i="1" s="1"/>
  <c r="P364" i="1"/>
  <c r="T364" i="1" s="1"/>
  <c r="P365" i="1"/>
  <c r="T365" i="1" s="1"/>
  <c r="P366" i="1"/>
  <c r="T366" i="1" s="1"/>
  <c r="P367" i="1"/>
  <c r="T367" i="1" s="1"/>
  <c r="P368" i="1"/>
  <c r="T368" i="1" s="1"/>
  <c r="P369" i="1"/>
  <c r="T369" i="1" s="1"/>
  <c r="P370" i="1"/>
  <c r="T370" i="1" s="1"/>
  <c r="P371" i="1"/>
  <c r="T371" i="1" s="1"/>
  <c r="P372" i="1"/>
  <c r="T372" i="1" s="1"/>
  <c r="P373" i="1"/>
  <c r="T373" i="1" s="1"/>
  <c r="P374" i="1"/>
  <c r="T374" i="1" s="1"/>
  <c r="P375" i="1"/>
  <c r="T375" i="1" s="1"/>
  <c r="P376" i="1"/>
  <c r="T376" i="1" s="1"/>
  <c r="P377" i="1"/>
  <c r="T377" i="1" s="1"/>
  <c r="P378" i="1"/>
  <c r="T378" i="1" s="1"/>
  <c r="P379" i="1"/>
  <c r="T379" i="1" s="1"/>
  <c r="P380" i="1"/>
  <c r="T380" i="1" s="1"/>
  <c r="P381" i="1"/>
  <c r="T381" i="1" s="1"/>
  <c r="P382" i="1"/>
  <c r="T382" i="1" s="1"/>
  <c r="P383" i="1"/>
  <c r="T383" i="1" s="1"/>
  <c r="P384" i="1"/>
  <c r="T384" i="1" s="1"/>
  <c r="P385" i="1"/>
  <c r="T385" i="1" s="1"/>
  <c r="P386" i="1"/>
  <c r="T386" i="1" s="1"/>
  <c r="P387" i="1"/>
  <c r="T387" i="1" s="1"/>
  <c r="P388" i="1"/>
  <c r="T388" i="1" s="1"/>
  <c r="P389" i="1"/>
  <c r="T389" i="1" s="1"/>
  <c r="P390" i="1"/>
  <c r="T390" i="1" s="1"/>
  <c r="P391" i="1"/>
  <c r="T391" i="1" s="1"/>
  <c r="P392" i="1"/>
  <c r="T392" i="1" s="1"/>
  <c r="P393" i="1"/>
  <c r="T393" i="1" s="1"/>
  <c r="P394" i="1"/>
  <c r="T394" i="1" s="1"/>
  <c r="P395" i="1"/>
  <c r="T395" i="1" s="1"/>
  <c r="P396" i="1"/>
  <c r="T396" i="1" s="1"/>
  <c r="P397" i="1"/>
  <c r="T397" i="1" s="1"/>
  <c r="P398" i="1"/>
  <c r="T398" i="1" s="1"/>
  <c r="P399" i="1"/>
  <c r="T399" i="1" s="1"/>
  <c r="P400" i="1"/>
  <c r="T400" i="1" s="1"/>
  <c r="P401" i="1"/>
  <c r="T401" i="1" s="1"/>
  <c r="P402" i="1"/>
  <c r="T402" i="1" s="1"/>
  <c r="P403" i="1"/>
  <c r="T403" i="1" s="1"/>
  <c r="P404" i="1"/>
  <c r="T404" i="1" s="1"/>
  <c r="P405" i="1"/>
  <c r="T405" i="1" s="1"/>
  <c r="P406" i="1"/>
  <c r="T406" i="1" s="1"/>
  <c r="P407" i="1"/>
  <c r="T407" i="1" s="1"/>
  <c r="P408" i="1"/>
  <c r="T408" i="1" s="1"/>
  <c r="P409" i="1"/>
  <c r="T409" i="1" s="1"/>
  <c r="P410" i="1"/>
  <c r="T410" i="1" s="1"/>
  <c r="P411" i="1"/>
  <c r="T411" i="1" s="1"/>
  <c r="P412" i="1"/>
  <c r="T412" i="1" s="1"/>
  <c r="P413" i="1"/>
  <c r="T413" i="1" s="1"/>
  <c r="P414" i="1"/>
  <c r="T414" i="1" s="1"/>
  <c r="P415" i="1"/>
  <c r="T415" i="1" s="1"/>
  <c r="P416" i="1"/>
  <c r="T416" i="1" s="1"/>
  <c r="P417" i="1"/>
  <c r="T417" i="1" s="1"/>
  <c r="P418" i="1"/>
  <c r="T418" i="1" s="1"/>
  <c r="P419" i="1"/>
  <c r="T419" i="1" s="1"/>
  <c r="P420" i="1"/>
  <c r="T420" i="1" s="1"/>
  <c r="P421" i="1"/>
  <c r="T421" i="1" s="1"/>
  <c r="P422" i="1"/>
  <c r="T422" i="1" s="1"/>
  <c r="P423" i="1"/>
  <c r="T423" i="1" s="1"/>
  <c r="P424" i="1"/>
  <c r="T424" i="1" s="1"/>
  <c r="P425" i="1"/>
  <c r="T425" i="1" s="1"/>
  <c r="P426" i="1"/>
  <c r="T426" i="1" s="1"/>
  <c r="P427" i="1"/>
  <c r="T427" i="1" s="1"/>
  <c r="P428" i="1"/>
  <c r="T428" i="1" s="1"/>
  <c r="P429" i="1"/>
  <c r="T429" i="1" s="1"/>
  <c r="P430" i="1"/>
  <c r="T430" i="1" s="1"/>
  <c r="P431" i="1"/>
  <c r="T431" i="1" s="1"/>
  <c r="P432" i="1"/>
  <c r="T432" i="1" s="1"/>
  <c r="P433" i="1"/>
  <c r="T433" i="1" s="1"/>
  <c r="P434" i="1"/>
  <c r="T434" i="1" s="1"/>
  <c r="P435" i="1"/>
  <c r="T435" i="1" s="1"/>
  <c r="P436" i="1"/>
  <c r="T436" i="1" s="1"/>
  <c r="P437" i="1"/>
  <c r="T437" i="1" s="1"/>
  <c r="P438" i="1"/>
  <c r="T438" i="1" s="1"/>
  <c r="P439" i="1"/>
  <c r="T439" i="1" s="1"/>
  <c r="P440" i="1"/>
  <c r="T440" i="1" s="1"/>
  <c r="P441" i="1"/>
  <c r="T441" i="1" s="1"/>
  <c r="P442" i="1"/>
  <c r="T442" i="1" s="1"/>
  <c r="P443" i="1"/>
  <c r="T443" i="1" s="1"/>
  <c r="P444" i="1"/>
  <c r="T444" i="1" s="1"/>
  <c r="P445" i="1"/>
  <c r="T445" i="1" s="1"/>
  <c r="P446" i="1"/>
  <c r="T446" i="1" s="1"/>
  <c r="P447" i="1"/>
  <c r="T447" i="1" s="1"/>
  <c r="P448" i="1"/>
  <c r="T448" i="1" s="1"/>
  <c r="P449" i="1"/>
  <c r="T449" i="1" s="1"/>
  <c r="P450" i="1"/>
  <c r="T450" i="1" s="1"/>
  <c r="P451" i="1"/>
  <c r="T451" i="1" s="1"/>
  <c r="P452" i="1"/>
  <c r="T452" i="1" s="1"/>
  <c r="P453" i="1"/>
  <c r="T453" i="1" s="1"/>
  <c r="P454" i="1"/>
  <c r="T454" i="1" s="1"/>
  <c r="P455" i="1"/>
  <c r="T455" i="1" s="1"/>
  <c r="P456" i="1"/>
  <c r="T456" i="1" s="1"/>
  <c r="P457" i="1"/>
  <c r="T457" i="1" s="1"/>
  <c r="P458" i="1"/>
  <c r="T458" i="1" s="1"/>
  <c r="P459" i="1"/>
  <c r="T459" i="1" s="1"/>
  <c r="P460" i="1"/>
  <c r="T460" i="1" s="1"/>
  <c r="P461" i="1"/>
  <c r="T461" i="1" s="1"/>
  <c r="P462" i="1"/>
  <c r="T462" i="1" s="1"/>
  <c r="P463" i="1"/>
  <c r="T463" i="1" s="1"/>
  <c r="P464" i="1"/>
  <c r="T464" i="1" s="1"/>
  <c r="P465" i="1"/>
  <c r="T465" i="1" s="1"/>
  <c r="P466" i="1"/>
  <c r="T466" i="1" s="1"/>
  <c r="P467" i="1"/>
  <c r="T467" i="1" s="1"/>
  <c r="P468" i="1"/>
  <c r="T468" i="1" s="1"/>
  <c r="P469" i="1"/>
  <c r="T469" i="1" s="1"/>
  <c r="P470" i="1"/>
  <c r="T470" i="1" s="1"/>
  <c r="P471" i="1"/>
  <c r="T471" i="1" s="1"/>
  <c r="P472" i="1"/>
  <c r="T472" i="1" s="1"/>
  <c r="P473" i="1"/>
  <c r="T473" i="1" s="1"/>
  <c r="P474" i="1"/>
  <c r="T474" i="1" s="1"/>
  <c r="P475" i="1"/>
  <c r="T475" i="1" s="1"/>
  <c r="P476" i="1"/>
  <c r="T476" i="1" s="1"/>
  <c r="P477" i="1"/>
  <c r="T477" i="1" s="1"/>
  <c r="P478" i="1"/>
  <c r="T478" i="1" s="1"/>
  <c r="P479" i="1"/>
  <c r="T479" i="1" s="1"/>
  <c r="P480" i="1"/>
  <c r="T480" i="1" s="1"/>
  <c r="P481" i="1"/>
  <c r="T481" i="1" s="1"/>
  <c r="P482" i="1"/>
  <c r="T482" i="1" s="1"/>
  <c r="P483" i="1"/>
  <c r="T483" i="1" s="1"/>
  <c r="P484" i="1"/>
  <c r="T484" i="1" s="1"/>
  <c r="P485" i="1"/>
  <c r="T485" i="1" s="1"/>
  <c r="P486" i="1"/>
  <c r="T486" i="1" s="1"/>
  <c r="P487" i="1"/>
  <c r="T487" i="1" s="1"/>
  <c r="P488" i="1"/>
  <c r="T488" i="1" s="1"/>
  <c r="P489" i="1"/>
  <c r="T489" i="1" s="1"/>
  <c r="P490" i="1"/>
  <c r="T490" i="1" s="1"/>
  <c r="P491" i="1"/>
  <c r="T491" i="1" s="1"/>
  <c r="P492" i="1"/>
  <c r="T492" i="1" s="1"/>
  <c r="P493" i="1"/>
  <c r="T493" i="1" s="1"/>
  <c r="P494" i="1"/>
  <c r="T494" i="1" s="1"/>
  <c r="P495" i="1"/>
  <c r="T495" i="1" s="1"/>
  <c r="P496" i="1"/>
  <c r="T496" i="1" s="1"/>
  <c r="P497" i="1"/>
  <c r="T497" i="1" s="1"/>
  <c r="P498" i="1"/>
  <c r="T498" i="1" s="1"/>
  <c r="P499" i="1"/>
  <c r="T499" i="1" s="1"/>
  <c r="P500" i="1"/>
  <c r="T500" i="1" s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N13" i="1" l="1"/>
  <c r="M473" i="1"/>
  <c r="N409" i="1"/>
  <c r="M369" i="1"/>
  <c r="M81" i="1"/>
  <c r="N377" i="1"/>
  <c r="N85" i="1"/>
  <c r="M313" i="1"/>
  <c r="N317" i="1"/>
  <c r="N233" i="1"/>
  <c r="N73" i="1"/>
  <c r="M485" i="1"/>
  <c r="M365" i="1"/>
  <c r="M209" i="1"/>
  <c r="M53" i="1"/>
  <c r="N373" i="1"/>
  <c r="N301" i="1"/>
  <c r="N153" i="1"/>
  <c r="N62" i="1"/>
  <c r="M458" i="1"/>
  <c r="M310" i="1"/>
  <c r="M149" i="1"/>
  <c r="M382" i="1"/>
  <c r="M287" i="1"/>
  <c r="M190" i="1"/>
  <c r="M137" i="1"/>
  <c r="N421" i="1"/>
  <c r="M429" i="1"/>
  <c r="N349" i="1"/>
  <c r="N269" i="1"/>
  <c r="N121" i="1"/>
  <c r="M385" i="1"/>
  <c r="M257" i="1"/>
  <c r="M109" i="1"/>
  <c r="N281" i="1"/>
  <c r="N201" i="1"/>
  <c r="N37" i="1"/>
  <c r="M265" i="1"/>
  <c r="N489" i="1"/>
  <c r="N341" i="1"/>
  <c r="N261" i="1"/>
  <c r="N117" i="1"/>
  <c r="N30" i="1"/>
  <c r="M253" i="1"/>
  <c r="M101" i="1"/>
  <c r="N498" i="1"/>
  <c r="N450" i="1"/>
  <c r="N354" i="1"/>
  <c r="M226" i="1"/>
  <c r="M74" i="1"/>
  <c r="Z283" i="1"/>
  <c r="N490" i="1"/>
  <c r="N406" i="1"/>
  <c r="N222" i="1"/>
  <c r="N66" i="1"/>
  <c r="M438" i="1"/>
  <c r="M294" i="1"/>
  <c r="M218" i="1"/>
  <c r="M130" i="1"/>
  <c r="M414" i="1"/>
  <c r="N446" i="1"/>
  <c r="N390" i="1"/>
  <c r="N162" i="1"/>
  <c r="M118" i="1"/>
  <c r="M42" i="1"/>
  <c r="U12" i="1"/>
  <c r="N114" i="1"/>
  <c r="M34" i="1"/>
  <c r="N242" i="1"/>
  <c r="N54" i="1"/>
  <c r="M338" i="1"/>
  <c r="M166" i="1"/>
  <c r="M18" i="1"/>
  <c r="U487" i="1"/>
  <c r="N478" i="1"/>
  <c r="N418" i="1"/>
  <c r="N322" i="1"/>
  <c r="N234" i="1"/>
  <c r="N95" i="1"/>
  <c r="M410" i="1"/>
  <c r="M326" i="1"/>
  <c r="M319" i="1"/>
  <c r="M426" i="1"/>
  <c r="N290" i="1"/>
  <c r="N210" i="1"/>
  <c r="N102" i="1"/>
  <c r="M482" i="1"/>
  <c r="M422" i="1"/>
  <c r="M262" i="1"/>
  <c r="M106" i="1"/>
  <c r="N474" i="1"/>
  <c r="N370" i="1"/>
  <c r="N286" i="1"/>
  <c r="N194" i="1"/>
  <c r="N150" i="1"/>
  <c r="M402" i="1"/>
  <c r="M90" i="1"/>
  <c r="M126" i="1"/>
  <c r="Z107" i="1"/>
  <c r="U107" i="1"/>
  <c r="U405" i="1"/>
  <c r="Z405" i="1"/>
  <c r="U258" i="1"/>
  <c r="Z258" i="1"/>
  <c r="U232" i="1"/>
  <c r="Z232" i="1"/>
  <c r="U95" i="1"/>
  <c r="Z95" i="1"/>
  <c r="U55" i="1"/>
  <c r="Z55" i="1"/>
  <c r="U296" i="1"/>
  <c r="Z296" i="1"/>
  <c r="U103" i="1"/>
  <c r="Z103" i="1"/>
  <c r="U355" i="1"/>
  <c r="Z355" i="1"/>
  <c r="U187" i="1"/>
  <c r="Z187" i="1"/>
  <c r="U490" i="1"/>
  <c r="Z490" i="1"/>
  <c r="U466" i="1"/>
  <c r="Z466" i="1"/>
  <c r="U442" i="1"/>
  <c r="Z442" i="1"/>
  <c r="U426" i="1"/>
  <c r="Z426" i="1"/>
  <c r="U402" i="1"/>
  <c r="Z402" i="1"/>
  <c r="U378" i="1"/>
  <c r="Z378" i="1"/>
  <c r="U354" i="1"/>
  <c r="Z354" i="1"/>
  <c r="U330" i="1"/>
  <c r="Z330" i="1"/>
  <c r="U306" i="1"/>
  <c r="Z306" i="1"/>
  <c r="U274" i="1"/>
  <c r="Z274" i="1"/>
  <c r="U242" i="1"/>
  <c r="Z242" i="1"/>
  <c r="U226" i="1"/>
  <c r="Z226" i="1"/>
  <c r="U194" i="1"/>
  <c r="Z194" i="1"/>
  <c r="U170" i="1"/>
  <c r="Z170" i="1"/>
  <c r="U146" i="1"/>
  <c r="Z146" i="1"/>
  <c r="U122" i="1"/>
  <c r="Z122" i="1"/>
  <c r="U98" i="1"/>
  <c r="Z98" i="1"/>
  <c r="U82" i="1"/>
  <c r="Z82" i="1"/>
  <c r="U66" i="1"/>
  <c r="Z66" i="1"/>
  <c r="U42" i="1"/>
  <c r="Z42" i="1"/>
  <c r="U499" i="1"/>
  <c r="Z499" i="1"/>
  <c r="U347" i="1"/>
  <c r="Z347" i="1"/>
  <c r="U183" i="1"/>
  <c r="Z183" i="1"/>
  <c r="U32" i="1"/>
  <c r="Z32" i="1"/>
  <c r="U489" i="1"/>
  <c r="Z489" i="1"/>
  <c r="U465" i="1"/>
  <c r="Z465" i="1"/>
  <c r="U441" i="1"/>
  <c r="Z441" i="1"/>
  <c r="U417" i="1"/>
  <c r="Z417" i="1"/>
  <c r="U393" i="1"/>
  <c r="Z393" i="1"/>
  <c r="U369" i="1"/>
  <c r="Z369" i="1"/>
  <c r="U345" i="1"/>
  <c r="Z345" i="1"/>
  <c r="U321" i="1"/>
  <c r="Z321" i="1"/>
  <c r="U297" i="1"/>
  <c r="Z297" i="1"/>
  <c r="U273" i="1"/>
  <c r="Z273" i="1"/>
  <c r="U249" i="1"/>
  <c r="Z249" i="1"/>
  <c r="U225" i="1"/>
  <c r="Z225" i="1"/>
  <c r="U209" i="1"/>
  <c r="Z209" i="1"/>
  <c r="U185" i="1"/>
  <c r="Z185" i="1"/>
  <c r="U153" i="1"/>
  <c r="Z153" i="1"/>
  <c r="U129" i="1"/>
  <c r="Z129" i="1"/>
  <c r="U105" i="1"/>
  <c r="Z105" i="1"/>
  <c r="U81" i="1"/>
  <c r="Z81" i="1"/>
  <c r="U57" i="1"/>
  <c r="Z57" i="1"/>
  <c r="U33" i="1"/>
  <c r="Z33" i="1"/>
  <c r="U439" i="1"/>
  <c r="Z439" i="1"/>
  <c r="U275" i="1"/>
  <c r="Z275" i="1"/>
  <c r="U123" i="1"/>
  <c r="Z123" i="1"/>
  <c r="U16" i="1"/>
  <c r="Z16" i="1"/>
  <c r="U480" i="1"/>
  <c r="Z480" i="1"/>
  <c r="U456" i="1"/>
  <c r="Z456" i="1"/>
  <c r="U432" i="1"/>
  <c r="Z432" i="1"/>
  <c r="U408" i="1"/>
  <c r="Z408" i="1"/>
  <c r="U384" i="1"/>
  <c r="Z384" i="1"/>
  <c r="U368" i="1"/>
  <c r="Z368" i="1"/>
  <c r="U344" i="1"/>
  <c r="Z344" i="1"/>
  <c r="U320" i="1"/>
  <c r="Z320" i="1"/>
  <c r="U280" i="1"/>
  <c r="Z280" i="1"/>
  <c r="U256" i="1"/>
  <c r="Z256" i="1"/>
  <c r="U216" i="1"/>
  <c r="Z216" i="1"/>
  <c r="U200" i="1"/>
  <c r="Z200" i="1"/>
  <c r="U176" i="1"/>
  <c r="Z176" i="1"/>
  <c r="U152" i="1"/>
  <c r="Z152" i="1"/>
  <c r="U112" i="1"/>
  <c r="Z112" i="1"/>
  <c r="U88" i="1"/>
  <c r="Z88" i="1"/>
  <c r="U64" i="1"/>
  <c r="Z64" i="1"/>
  <c r="U48" i="1"/>
  <c r="Z48" i="1"/>
  <c r="U387" i="1"/>
  <c r="Z387" i="1"/>
  <c r="U175" i="1"/>
  <c r="Z175" i="1"/>
  <c r="U27" i="1"/>
  <c r="Z27" i="1"/>
  <c r="U463" i="1"/>
  <c r="Z463" i="1"/>
  <c r="U415" i="1"/>
  <c r="Z415" i="1"/>
  <c r="U461" i="1"/>
  <c r="Z461" i="1"/>
  <c r="U411" i="1"/>
  <c r="Z411" i="1"/>
  <c r="U365" i="1"/>
  <c r="Z365" i="1"/>
  <c r="U255" i="1"/>
  <c r="Z255" i="1"/>
  <c r="U203" i="1"/>
  <c r="Z203" i="1"/>
  <c r="U147" i="1"/>
  <c r="Z147" i="1"/>
  <c r="U99" i="1"/>
  <c r="Z99" i="1"/>
  <c r="U51" i="1"/>
  <c r="Z51" i="1"/>
  <c r="U20" i="1"/>
  <c r="Z20" i="1"/>
  <c r="U500" i="1"/>
  <c r="Z500" i="1"/>
  <c r="U492" i="1"/>
  <c r="Z492" i="1"/>
  <c r="U484" i="1"/>
  <c r="Z484" i="1"/>
  <c r="U476" i="1"/>
  <c r="Z476" i="1"/>
  <c r="U468" i="1"/>
  <c r="Z468" i="1"/>
  <c r="U460" i="1"/>
  <c r="Z460" i="1"/>
  <c r="U452" i="1"/>
  <c r="Z452" i="1"/>
  <c r="U444" i="1"/>
  <c r="Z444" i="1"/>
  <c r="U436" i="1"/>
  <c r="Z436" i="1"/>
  <c r="U428" i="1"/>
  <c r="Z428" i="1"/>
  <c r="U420" i="1"/>
  <c r="Z420" i="1"/>
  <c r="U412" i="1"/>
  <c r="Z412" i="1"/>
  <c r="U404" i="1"/>
  <c r="Z404" i="1"/>
  <c r="U396" i="1"/>
  <c r="Z396" i="1"/>
  <c r="U388" i="1"/>
  <c r="Z388" i="1"/>
  <c r="U380" i="1"/>
  <c r="Z380" i="1"/>
  <c r="U372" i="1"/>
  <c r="Z372" i="1"/>
  <c r="U364" i="1"/>
  <c r="Z364" i="1"/>
  <c r="U356" i="1"/>
  <c r="Z356" i="1"/>
  <c r="U348" i="1"/>
  <c r="Z348" i="1"/>
  <c r="U340" i="1"/>
  <c r="Z340" i="1"/>
  <c r="U332" i="1"/>
  <c r="Z332" i="1"/>
  <c r="U324" i="1"/>
  <c r="Z324" i="1"/>
  <c r="U316" i="1"/>
  <c r="Z316" i="1"/>
  <c r="U308" i="1"/>
  <c r="Z308" i="1"/>
  <c r="U300" i="1"/>
  <c r="Z300" i="1"/>
  <c r="U292" i="1"/>
  <c r="Z292" i="1"/>
  <c r="U284" i="1"/>
  <c r="Z284" i="1"/>
  <c r="U276" i="1"/>
  <c r="Z276" i="1"/>
  <c r="U268" i="1"/>
  <c r="Z268" i="1"/>
  <c r="U260" i="1"/>
  <c r="Z260" i="1"/>
  <c r="U252" i="1"/>
  <c r="Z252" i="1"/>
  <c r="U244" i="1"/>
  <c r="Z244" i="1"/>
  <c r="U236" i="1"/>
  <c r="Z236" i="1"/>
  <c r="U228" i="1"/>
  <c r="Z228" i="1"/>
  <c r="U220" i="1"/>
  <c r="Z220" i="1"/>
  <c r="U212" i="1"/>
  <c r="Z212" i="1"/>
  <c r="U204" i="1"/>
  <c r="Z204" i="1"/>
  <c r="U196" i="1"/>
  <c r="Z196" i="1"/>
  <c r="U188" i="1"/>
  <c r="Z188" i="1"/>
  <c r="U180" i="1"/>
  <c r="Z180" i="1"/>
  <c r="U172" i="1"/>
  <c r="Z172" i="1"/>
  <c r="U164" i="1"/>
  <c r="Z164" i="1"/>
  <c r="U156" i="1"/>
  <c r="Z156" i="1"/>
  <c r="U148" i="1"/>
  <c r="Z148" i="1"/>
  <c r="U140" i="1"/>
  <c r="Z140" i="1"/>
  <c r="U132" i="1"/>
  <c r="Z132" i="1"/>
  <c r="U124" i="1"/>
  <c r="Z124" i="1"/>
  <c r="U116" i="1"/>
  <c r="Z116" i="1"/>
  <c r="U108" i="1"/>
  <c r="Z108" i="1"/>
  <c r="U100" i="1"/>
  <c r="Z100" i="1"/>
  <c r="U92" i="1"/>
  <c r="Z92" i="1"/>
  <c r="U84" i="1"/>
  <c r="Z84" i="1"/>
  <c r="U76" i="1"/>
  <c r="Z76" i="1"/>
  <c r="U68" i="1"/>
  <c r="Z68" i="1"/>
  <c r="U60" i="1"/>
  <c r="Z60" i="1"/>
  <c r="U52" i="1"/>
  <c r="Z52" i="1"/>
  <c r="U44" i="1"/>
  <c r="Z44" i="1"/>
  <c r="U36" i="1"/>
  <c r="Z36" i="1"/>
  <c r="U28" i="1"/>
  <c r="Z28" i="1"/>
  <c r="U459" i="1"/>
  <c r="Z459" i="1"/>
  <c r="U363" i="1"/>
  <c r="Z363" i="1"/>
  <c r="U291" i="1"/>
  <c r="Z291" i="1"/>
  <c r="U251" i="1"/>
  <c r="Z251" i="1"/>
  <c r="U195" i="1"/>
  <c r="Z195" i="1"/>
  <c r="U139" i="1"/>
  <c r="Z139" i="1"/>
  <c r="U43" i="1"/>
  <c r="Z43" i="1"/>
  <c r="U19" i="1"/>
  <c r="Z19" i="1"/>
  <c r="U315" i="1"/>
  <c r="Z315" i="1"/>
  <c r="U307" i="1"/>
  <c r="Z307" i="1"/>
  <c r="U219" i="1"/>
  <c r="Z219" i="1"/>
  <c r="U155" i="1"/>
  <c r="Z155" i="1"/>
  <c r="U35" i="1"/>
  <c r="Z35" i="1"/>
  <c r="U403" i="1"/>
  <c r="Z403" i="1"/>
  <c r="U243" i="1"/>
  <c r="Z243" i="1"/>
  <c r="U91" i="1"/>
  <c r="Z91" i="1"/>
  <c r="U18" i="1"/>
  <c r="Z18" i="1"/>
  <c r="U482" i="1"/>
  <c r="Z482" i="1"/>
  <c r="U458" i="1"/>
  <c r="Z458" i="1"/>
  <c r="U434" i="1"/>
  <c r="Z434" i="1"/>
  <c r="U410" i="1"/>
  <c r="Z410" i="1"/>
  <c r="U386" i="1"/>
  <c r="Z386" i="1"/>
  <c r="U362" i="1"/>
  <c r="Z362" i="1"/>
  <c r="U338" i="1"/>
  <c r="Z338" i="1"/>
  <c r="U314" i="1"/>
  <c r="Z314" i="1"/>
  <c r="U290" i="1"/>
  <c r="Z290" i="1"/>
  <c r="U266" i="1"/>
  <c r="Z266" i="1"/>
  <c r="U234" i="1"/>
  <c r="Z234" i="1"/>
  <c r="U210" i="1"/>
  <c r="Z210" i="1"/>
  <c r="U186" i="1"/>
  <c r="Z186" i="1"/>
  <c r="U162" i="1"/>
  <c r="Z162" i="1"/>
  <c r="U138" i="1"/>
  <c r="Z138" i="1"/>
  <c r="U106" i="1"/>
  <c r="Z106" i="1"/>
  <c r="U74" i="1"/>
  <c r="Z74" i="1"/>
  <c r="U50" i="1"/>
  <c r="Z50" i="1"/>
  <c r="U34" i="1"/>
  <c r="Z34" i="1"/>
  <c r="U443" i="1"/>
  <c r="Z443" i="1"/>
  <c r="U287" i="1"/>
  <c r="Z287" i="1"/>
  <c r="U128" i="1"/>
  <c r="Z128" i="1"/>
  <c r="U17" i="1"/>
  <c r="Z17" i="1"/>
  <c r="U481" i="1"/>
  <c r="Z481" i="1"/>
  <c r="U457" i="1"/>
  <c r="Z457" i="1"/>
  <c r="U433" i="1"/>
  <c r="Z433" i="1"/>
  <c r="U409" i="1"/>
  <c r="Z409" i="1"/>
  <c r="U385" i="1"/>
  <c r="Z385" i="1"/>
  <c r="U361" i="1"/>
  <c r="Z361" i="1"/>
  <c r="U337" i="1"/>
  <c r="Z337" i="1"/>
  <c r="U305" i="1"/>
  <c r="Z305" i="1"/>
  <c r="U281" i="1"/>
  <c r="Z281" i="1"/>
  <c r="U257" i="1"/>
  <c r="Z257" i="1"/>
  <c r="U233" i="1"/>
  <c r="Z233" i="1"/>
  <c r="U201" i="1"/>
  <c r="Z201" i="1"/>
  <c r="U177" i="1"/>
  <c r="Z177" i="1"/>
  <c r="U161" i="1"/>
  <c r="Z161" i="1"/>
  <c r="U137" i="1"/>
  <c r="Z137" i="1"/>
  <c r="U113" i="1"/>
  <c r="Z113" i="1"/>
  <c r="U89" i="1"/>
  <c r="Z89" i="1"/>
  <c r="U65" i="1"/>
  <c r="Z65" i="1"/>
  <c r="U25" i="1"/>
  <c r="Z25" i="1"/>
  <c r="U491" i="1"/>
  <c r="Z491" i="1"/>
  <c r="U339" i="1"/>
  <c r="Z339" i="1"/>
  <c r="U179" i="1"/>
  <c r="Z179" i="1"/>
  <c r="U31" i="1"/>
  <c r="Z31" i="1"/>
  <c r="U488" i="1"/>
  <c r="Z488" i="1"/>
  <c r="U464" i="1"/>
  <c r="Z464" i="1"/>
  <c r="U440" i="1"/>
  <c r="Z440" i="1"/>
  <c r="U416" i="1"/>
  <c r="Z416" i="1"/>
  <c r="U392" i="1"/>
  <c r="Z392" i="1"/>
  <c r="U360" i="1"/>
  <c r="Z360" i="1"/>
  <c r="U336" i="1"/>
  <c r="Z336" i="1"/>
  <c r="U312" i="1"/>
  <c r="Z312" i="1"/>
  <c r="U272" i="1"/>
  <c r="Z272" i="1"/>
  <c r="U248" i="1"/>
  <c r="Z248" i="1"/>
  <c r="U208" i="1"/>
  <c r="Z208" i="1"/>
  <c r="U184" i="1"/>
  <c r="Z184" i="1"/>
  <c r="U160" i="1"/>
  <c r="Z160" i="1"/>
  <c r="U136" i="1"/>
  <c r="Z136" i="1"/>
  <c r="U104" i="1"/>
  <c r="Z104" i="1"/>
  <c r="U80" i="1"/>
  <c r="Z80" i="1"/>
  <c r="U56" i="1"/>
  <c r="Z56" i="1"/>
  <c r="U24" i="1"/>
  <c r="Z24" i="1"/>
  <c r="U483" i="1"/>
  <c r="Z483" i="1"/>
  <c r="U331" i="1"/>
  <c r="Z331" i="1"/>
  <c r="U67" i="1"/>
  <c r="Z67" i="1"/>
  <c r="U15" i="1"/>
  <c r="Z15" i="1"/>
  <c r="U479" i="1"/>
  <c r="Z479" i="1"/>
  <c r="U447" i="1"/>
  <c r="Z447" i="1"/>
  <c r="U423" i="1"/>
  <c r="Z423" i="1"/>
  <c r="U399" i="1"/>
  <c r="Z399" i="1"/>
  <c r="U375" i="1"/>
  <c r="Z375" i="1"/>
  <c r="U359" i="1"/>
  <c r="Z359" i="1"/>
  <c r="U351" i="1"/>
  <c r="Z351" i="1"/>
  <c r="U335" i="1"/>
  <c r="Z335" i="1"/>
  <c r="U319" i="1"/>
  <c r="Z319" i="1"/>
  <c r="U303" i="1"/>
  <c r="Z303" i="1"/>
  <c r="U279" i="1"/>
  <c r="Z279" i="1"/>
  <c r="U263" i="1"/>
  <c r="Z263" i="1"/>
  <c r="U231" i="1"/>
  <c r="Z231" i="1"/>
  <c r="U207" i="1"/>
  <c r="Z207" i="1"/>
  <c r="U191" i="1"/>
  <c r="Z191" i="1"/>
  <c r="U167" i="1"/>
  <c r="Z167" i="1"/>
  <c r="U151" i="1"/>
  <c r="Z151" i="1"/>
  <c r="U135" i="1"/>
  <c r="Z135" i="1"/>
  <c r="U119" i="1"/>
  <c r="Z119" i="1"/>
  <c r="U87" i="1"/>
  <c r="Z87" i="1"/>
  <c r="U71" i="1"/>
  <c r="Z71" i="1"/>
  <c r="U39" i="1"/>
  <c r="Z39" i="1"/>
  <c r="U475" i="1"/>
  <c r="Z475" i="1"/>
  <c r="U379" i="1"/>
  <c r="Z379" i="1"/>
  <c r="U259" i="1"/>
  <c r="Z259" i="1"/>
  <c r="U227" i="1"/>
  <c r="Z227" i="1"/>
  <c r="U171" i="1"/>
  <c r="Z171" i="1"/>
  <c r="U59" i="1"/>
  <c r="Z59" i="1"/>
  <c r="U22" i="1"/>
  <c r="Z22" i="1"/>
  <c r="U14" i="1"/>
  <c r="Z14" i="1"/>
  <c r="U494" i="1"/>
  <c r="Z494" i="1"/>
  <c r="U486" i="1"/>
  <c r="Z486" i="1"/>
  <c r="U478" i="1"/>
  <c r="Z478" i="1"/>
  <c r="U470" i="1"/>
  <c r="Z470" i="1"/>
  <c r="U462" i="1"/>
  <c r="Z462" i="1"/>
  <c r="U454" i="1"/>
  <c r="Z454" i="1"/>
  <c r="U446" i="1"/>
  <c r="Z446" i="1"/>
  <c r="U438" i="1"/>
  <c r="Z438" i="1"/>
  <c r="U430" i="1"/>
  <c r="Z430" i="1"/>
  <c r="U422" i="1"/>
  <c r="Z422" i="1"/>
  <c r="U414" i="1"/>
  <c r="Z414" i="1"/>
  <c r="U406" i="1"/>
  <c r="Z406" i="1"/>
  <c r="U398" i="1"/>
  <c r="Z398" i="1"/>
  <c r="U390" i="1"/>
  <c r="Z390" i="1"/>
  <c r="U382" i="1"/>
  <c r="Z382" i="1"/>
  <c r="U374" i="1"/>
  <c r="Z374" i="1"/>
  <c r="U366" i="1"/>
  <c r="Z366" i="1"/>
  <c r="U358" i="1"/>
  <c r="Z358" i="1"/>
  <c r="U350" i="1"/>
  <c r="Z350" i="1"/>
  <c r="U342" i="1"/>
  <c r="Z342" i="1"/>
  <c r="U334" i="1"/>
  <c r="Z334" i="1"/>
  <c r="U326" i="1"/>
  <c r="Z326" i="1"/>
  <c r="U318" i="1"/>
  <c r="Z318" i="1"/>
  <c r="U310" i="1"/>
  <c r="Z310" i="1"/>
  <c r="U302" i="1"/>
  <c r="Z302" i="1"/>
  <c r="U294" i="1"/>
  <c r="Z294" i="1"/>
  <c r="U286" i="1"/>
  <c r="Z286" i="1"/>
  <c r="U278" i="1"/>
  <c r="Z278" i="1"/>
  <c r="U270" i="1"/>
  <c r="Z270" i="1"/>
  <c r="U262" i="1"/>
  <c r="Z262" i="1"/>
  <c r="U254" i="1"/>
  <c r="Z254" i="1"/>
  <c r="U246" i="1"/>
  <c r="Z246" i="1"/>
  <c r="U238" i="1"/>
  <c r="Z238" i="1"/>
  <c r="U230" i="1"/>
  <c r="Z230" i="1"/>
  <c r="U222" i="1"/>
  <c r="Z222" i="1"/>
  <c r="U214" i="1"/>
  <c r="Z214" i="1"/>
  <c r="U206" i="1"/>
  <c r="Z206" i="1"/>
  <c r="U198" i="1"/>
  <c r="Z198" i="1"/>
  <c r="U190" i="1"/>
  <c r="Z190" i="1"/>
  <c r="U182" i="1"/>
  <c r="Z182" i="1"/>
  <c r="U174" i="1"/>
  <c r="Z174" i="1"/>
  <c r="U166" i="1"/>
  <c r="Z166" i="1"/>
  <c r="U158" i="1"/>
  <c r="Z158" i="1"/>
  <c r="U150" i="1"/>
  <c r="Z150" i="1"/>
  <c r="U142" i="1"/>
  <c r="Z142" i="1"/>
  <c r="U134" i="1"/>
  <c r="Z134" i="1"/>
  <c r="U126" i="1"/>
  <c r="Z126" i="1"/>
  <c r="U118" i="1"/>
  <c r="Z118" i="1"/>
  <c r="U110" i="1"/>
  <c r="Z110" i="1"/>
  <c r="U102" i="1"/>
  <c r="Z102" i="1"/>
  <c r="U94" i="1"/>
  <c r="Z94" i="1"/>
  <c r="U86" i="1"/>
  <c r="Z86" i="1"/>
  <c r="U78" i="1"/>
  <c r="Z78" i="1"/>
  <c r="U70" i="1"/>
  <c r="Z70" i="1"/>
  <c r="U62" i="1"/>
  <c r="Z62" i="1"/>
  <c r="U54" i="1"/>
  <c r="Z54" i="1"/>
  <c r="U46" i="1"/>
  <c r="Z46" i="1"/>
  <c r="U38" i="1"/>
  <c r="Z38" i="1"/>
  <c r="U30" i="1"/>
  <c r="Z30" i="1"/>
  <c r="U451" i="1"/>
  <c r="Z451" i="1"/>
  <c r="U288" i="1"/>
  <c r="Z288" i="1"/>
  <c r="U131" i="1"/>
  <c r="Z131" i="1"/>
  <c r="U37" i="1"/>
  <c r="Z37" i="1"/>
  <c r="U498" i="1"/>
  <c r="Z498" i="1"/>
  <c r="U474" i="1"/>
  <c r="Z474" i="1"/>
  <c r="U450" i="1"/>
  <c r="Z450" i="1"/>
  <c r="U418" i="1"/>
  <c r="Z418" i="1"/>
  <c r="U394" i="1"/>
  <c r="Z394" i="1"/>
  <c r="U370" i="1"/>
  <c r="Z370" i="1"/>
  <c r="U346" i="1"/>
  <c r="Z346" i="1"/>
  <c r="U322" i="1"/>
  <c r="Z322" i="1"/>
  <c r="U298" i="1"/>
  <c r="Z298" i="1"/>
  <c r="U282" i="1"/>
  <c r="Z282" i="1"/>
  <c r="U250" i="1"/>
  <c r="Z250" i="1"/>
  <c r="U218" i="1"/>
  <c r="Z218" i="1"/>
  <c r="U202" i="1"/>
  <c r="Z202" i="1"/>
  <c r="U178" i="1"/>
  <c r="Z178" i="1"/>
  <c r="U154" i="1"/>
  <c r="Z154" i="1"/>
  <c r="U130" i="1"/>
  <c r="Z130" i="1"/>
  <c r="U114" i="1"/>
  <c r="Z114" i="1"/>
  <c r="U90" i="1"/>
  <c r="Z90" i="1"/>
  <c r="U58" i="1"/>
  <c r="Z58" i="1"/>
  <c r="U26" i="1"/>
  <c r="Z26" i="1"/>
  <c r="U395" i="1"/>
  <c r="Z395" i="1"/>
  <c r="U239" i="1"/>
  <c r="Z239" i="1"/>
  <c r="U83" i="1"/>
  <c r="Z83" i="1"/>
  <c r="U497" i="1"/>
  <c r="Z497" i="1"/>
  <c r="U473" i="1"/>
  <c r="Z473" i="1"/>
  <c r="U449" i="1"/>
  <c r="Z449" i="1"/>
  <c r="U425" i="1"/>
  <c r="Z425" i="1"/>
  <c r="U401" i="1"/>
  <c r="Z401" i="1"/>
  <c r="U377" i="1"/>
  <c r="Z377" i="1"/>
  <c r="U353" i="1"/>
  <c r="Z353" i="1"/>
  <c r="U329" i="1"/>
  <c r="Z329" i="1"/>
  <c r="U313" i="1"/>
  <c r="Z313" i="1"/>
  <c r="U289" i="1"/>
  <c r="Z289" i="1"/>
  <c r="U265" i="1"/>
  <c r="Z265" i="1"/>
  <c r="U241" i="1"/>
  <c r="Z241" i="1"/>
  <c r="U217" i="1"/>
  <c r="Z217" i="1"/>
  <c r="U193" i="1"/>
  <c r="Z193" i="1"/>
  <c r="U169" i="1"/>
  <c r="Z169" i="1"/>
  <c r="U145" i="1"/>
  <c r="Z145" i="1"/>
  <c r="U121" i="1"/>
  <c r="Z121" i="1"/>
  <c r="U97" i="1"/>
  <c r="Z97" i="1"/>
  <c r="U73" i="1"/>
  <c r="Z73" i="1"/>
  <c r="U49" i="1"/>
  <c r="Z49" i="1"/>
  <c r="U41" i="1"/>
  <c r="Z41" i="1"/>
  <c r="U391" i="1"/>
  <c r="Z391" i="1"/>
  <c r="U235" i="1"/>
  <c r="Z235" i="1"/>
  <c r="U75" i="1"/>
  <c r="Z75" i="1"/>
  <c r="U496" i="1"/>
  <c r="Z496" i="1"/>
  <c r="U472" i="1"/>
  <c r="Z472" i="1"/>
  <c r="U448" i="1"/>
  <c r="Z448" i="1"/>
  <c r="U424" i="1"/>
  <c r="Z424" i="1"/>
  <c r="U400" i="1"/>
  <c r="Z400" i="1"/>
  <c r="U376" i="1"/>
  <c r="Z376" i="1"/>
  <c r="U352" i="1"/>
  <c r="Z352" i="1"/>
  <c r="U328" i="1"/>
  <c r="Z328" i="1"/>
  <c r="U304" i="1"/>
  <c r="Z304" i="1"/>
  <c r="U264" i="1"/>
  <c r="Z264" i="1"/>
  <c r="U240" i="1"/>
  <c r="Z240" i="1"/>
  <c r="U224" i="1"/>
  <c r="Z224" i="1"/>
  <c r="U192" i="1"/>
  <c r="Z192" i="1"/>
  <c r="U168" i="1"/>
  <c r="Z168" i="1"/>
  <c r="U144" i="1"/>
  <c r="Z144" i="1"/>
  <c r="U120" i="1"/>
  <c r="Z120" i="1"/>
  <c r="U96" i="1"/>
  <c r="Z96" i="1"/>
  <c r="U72" i="1"/>
  <c r="Z72" i="1"/>
  <c r="U40" i="1"/>
  <c r="Z40" i="1"/>
  <c r="U435" i="1"/>
  <c r="Z435" i="1"/>
  <c r="U267" i="1"/>
  <c r="Z267" i="1"/>
  <c r="U115" i="1"/>
  <c r="Z115" i="1"/>
  <c r="U495" i="1"/>
  <c r="Z495" i="1"/>
  <c r="U471" i="1"/>
  <c r="Z471" i="1"/>
  <c r="U455" i="1"/>
  <c r="Z455" i="1"/>
  <c r="U431" i="1"/>
  <c r="Z431" i="1"/>
  <c r="U407" i="1"/>
  <c r="Z407" i="1"/>
  <c r="U383" i="1"/>
  <c r="Z383" i="1"/>
  <c r="U367" i="1"/>
  <c r="Z367" i="1"/>
  <c r="U343" i="1"/>
  <c r="Z343" i="1"/>
  <c r="U327" i="1"/>
  <c r="Z327" i="1"/>
  <c r="U311" i="1"/>
  <c r="Z311" i="1"/>
  <c r="U295" i="1"/>
  <c r="Z295" i="1"/>
  <c r="U271" i="1"/>
  <c r="Z271" i="1"/>
  <c r="U247" i="1"/>
  <c r="Z247" i="1"/>
  <c r="U223" i="1"/>
  <c r="Z223" i="1"/>
  <c r="U215" i="1"/>
  <c r="Z215" i="1"/>
  <c r="U199" i="1"/>
  <c r="Z199" i="1"/>
  <c r="U159" i="1"/>
  <c r="Z159" i="1"/>
  <c r="U143" i="1"/>
  <c r="Z143" i="1"/>
  <c r="U127" i="1"/>
  <c r="Z127" i="1"/>
  <c r="U111" i="1"/>
  <c r="Z111" i="1"/>
  <c r="U79" i="1"/>
  <c r="Z79" i="1"/>
  <c r="U63" i="1"/>
  <c r="Z63" i="1"/>
  <c r="U47" i="1"/>
  <c r="Z47" i="1"/>
  <c r="U23" i="1"/>
  <c r="Z23" i="1"/>
  <c r="U427" i="1"/>
  <c r="Z427" i="1"/>
  <c r="U323" i="1"/>
  <c r="Z323" i="1"/>
  <c r="U467" i="1"/>
  <c r="Z467" i="1"/>
  <c r="U419" i="1"/>
  <c r="Z419" i="1"/>
  <c r="U371" i="1"/>
  <c r="Z371" i="1"/>
  <c r="U299" i="1"/>
  <c r="Z299" i="1"/>
  <c r="U211" i="1"/>
  <c r="Z211" i="1"/>
  <c r="U163" i="1"/>
  <c r="Z163" i="1"/>
  <c r="U21" i="1"/>
  <c r="Z21" i="1"/>
  <c r="U13" i="1"/>
  <c r="Z13" i="1"/>
  <c r="U493" i="1"/>
  <c r="Z493" i="1"/>
  <c r="U485" i="1"/>
  <c r="Z485" i="1"/>
  <c r="U477" i="1"/>
  <c r="Z477" i="1"/>
  <c r="U469" i="1"/>
  <c r="Z469" i="1"/>
  <c r="U453" i="1"/>
  <c r="Z453" i="1"/>
  <c r="U445" i="1"/>
  <c r="Z445" i="1"/>
  <c r="U437" i="1"/>
  <c r="Z437" i="1"/>
  <c r="U429" i="1"/>
  <c r="Z429" i="1"/>
  <c r="U421" i="1"/>
  <c r="Z421" i="1"/>
  <c r="U413" i="1"/>
  <c r="Z413" i="1"/>
  <c r="U397" i="1"/>
  <c r="Z397" i="1"/>
  <c r="U389" i="1"/>
  <c r="Z389" i="1"/>
  <c r="U381" i="1"/>
  <c r="Z381" i="1"/>
  <c r="U373" i="1"/>
  <c r="Z373" i="1"/>
  <c r="U357" i="1"/>
  <c r="Z357" i="1"/>
  <c r="U349" i="1"/>
  <c r="Z349" i="1"/>
  <c r="U341" i="1"/>
  <c r="Z341" i="1"/>
  <c r="U333" i="1"/>
  <c r="Z333" i="1"/>
  <c r="U325" i="1"/>
  <c r="Z325" i="1"/>
  <c r="U317" i="1"/>
  <c r="Z317" i="1"/>
  <c r="U309" i="1"/>
  <c r="Z309" i="1"/>
  <c r="U301" i="1"/>
  <c r="Z301" i="1"/>
  <c r="U293" i="1"/>
  <c r="Z293" i="1"/>
  <c r="U285" i="1"/>
  <c r="Z285" i="1"/>
  <c r="U277" i="1"/>
  <c r="Z277" i="1"/>
  <c r="U269" i="1"/>
  <c r="Z269" i="1"/>
  <c r="U261" i="1"/>
  <c r="Z261" i="1"/>
  <c r="U253" i="1"/>
  <c r="Z253" i="1"/>
  <c r="U245" i="1"/>
  <c r="Z245" i="1"/>
  <c r="U237" i="1"/>
  <c r="Z237" i="1"/>
  <c r="U229" i="1"/>
  <c r="Z229" i="1"/>
  <c r="U221" i="1"/>
  <c r="Z221" i="1"/>
  <c r="U213" i="1"/>
  <c r="Z213" i="1"/>
  <c r="U205" i="1"/>
  <c r="Z205" i="1"/>
  <c r="U197" i="1"/>
  <c r="Z197" i="1"/>
  <c r="U189" i="1"/>
  <c r="Z189" i="1"/>
  <c r="U181" i="1"/>
  <c r="Z181" i="1"/>
  <c r="U173" i="1"/>
  <c r="Z173" i="1"/>
  <c r="U165" i="1"/>
  <c r="Z165" i="1"/>
  <c r="U157" i="1"/>
  <c r="Z157" i="1"/>
  <c r="U149" i="1"/>
  <c r="Z149" i="1"/>
  <c r="U141" i="1"/>
  <c r="Z141" i="1"/>
  <c r="U133" i="1"/>
  <c r="Z133" i="1"/>
  <c r="U125" i="1"/>
  <c r="Z125" i="1"/>
  <c r="U117" i="1"/>
  <c r="Z117" i="1"/>
  <c r="U109" i="1"/>
  <c r="Z109" i="1"/>
  <c r="U101" i="1"/>
  <c r="Z101" i="1"/>
  <c r="U93" i="1"/>
  <c r="Z93" i="1"/>
  <c r="U85" i="1"/>
  <c r="Z85" i="1"/>
  <c r="U77" i="1"/>
  <c r="Z77" i="1"/>
  <c r="U69" i="1"/>
  <c r="Z69" i="1"/>
  <c r="U61" i="1"/>
  <c r="Z61" i="1"/>
  <c r="U53" i="1"/>
  <c r="Z53" i="1"/>
  <c r="U45" i="1"/>
  <c r="Z45" i="1"/>
  <c r="U29" i="1"/>
  <c r="Z29" i="1"/>
  <c r="Z12" i="1"/>
  <c r="N352" i="1"/>
  <c r="N249" i="1"/>
  <c r="M401" i="1"/>
  <c r="M21" i="1"/>
  <c r="N21" i="1"/>
  <c r="M29" i="1"/>
  <c r="N29" i="1"/>
  <c r="N77" i="1"/>
  <c r="M77" i="1"/>
  <c r="N125" i="1"/>
  <c r="M125" i="1"/>
  <c r="M133" i="1"/>
  <c r="N133" i="1"/>
  <c r="M157" i="1"/>
  <c r="N157" i="1"/>
  <c r="M173" i="1"/>
  <c r="N173" i="1"/>
  <c r="N197" i="1"/>
  <c r="M197" i="1"/>
  <c r="M205" i="1"/>
  <c r="N205" i="1"/>
  <c r="N229" i="1"/>
  <c r="M229" i="1"/>
  <c r="N245" i="1"/>
  <c r="M245" i="1"/>
  <c r="M285" i="1"/>
  <c r="N285" i="1"/>
  <c r="N333" i="1"/>
  <c r="M333" i="1"/>
  <c r="N357" i="1"/>
  <c r="M357" i="1"/>
  <c r="N381" i="1"/>
  <c r="M381" i="1"/>
  <c r="M389" i="1"/>
  <c r="N389" i="1"/>
  <c r="N405" i="1"/>
  <c r="M405" i="1"/>
  <c r="M413" i="1"/>
  <c r="N413" i="1"/>
  <c r="N437" i="1"/>
  <c r="M437" i="1"/>
  <c r="N453" i="1"/>
  <c r="M453" i="1"/>
  <c r="M461" i="1"/>
  <c r="N461" i="1"/>
  <c r="M477" i="1"/>
  <c r="N477" i="1"/>
  <c r="N493" i="1"/>
  <c r="M493" i="1"/>
  <c r="N457" i="1"/>
  <c r="N384" i="1"/>
  <c r="N128" i="1"/>
  <c r="N93" i="1"/>
  <c r="M441" i="1"/>
  <c r="M393" i="1"/>
  <c r="M337" i="1"/>
  <c r="M277" i="1"/>
  <c r="M221" i="1"/>
  <c r="N32" i="1"/>
  <c r="M32" i="1"/>
  <c r="M64" i="1"/>
  <c r="N64" i="1"/>
  <c r="N288" i="1"/>
  <c r="M288" i="1"/>
  <c r="M480" i="1"/>
  <c r="M33" i="1"/>
  <c r="N33" i="1"/>
  <c r="M49" i="1"/>
  <c r="N49" i="1"/>
  <c r="M97" i="1"/>
  <c r="N97" i="1"/>
  <c r="N185" i="1"/>
  <c r="M185" i="1"/>
  <c r="N217" i="1"/>
  <c r="M217" i="1"/>
  <c r="M225" i="1"/>
  <c r="N225" i="1"/>
  <c r="M241" i="1"/>
  <c r="N241" i="1"/>
  <c r="M273" i="1"/>
  <c r="N273" i="1"/>
  <c r="M289" i="1"/>
  <c r="N289" i="1"/>
  <c r="M305" i="1"/>
  <c r="N305" i="1"/>
  <c r="M417" i="1"/>
  <c r="N417" i="1"/>
  <c r="N329" i="1"/>
  <c r="M193" i="1"/>
  <c r="M17" i="1"/>
  <c r="M50" i="1"/>
  <c r="N50" i="1"/>
  <c r="N433" i="1"/>
  <c r="N325" i="1"/>
  <c r="N293" i="1"/>
  <c r="N256" i="1"/>
  <c r="N189" i="1"/>
  <c r="N145" i="1"/>
  <c r="N26" i="1"/>
  <c r="M16" i="1"/>
  <c r="N192" i="1"/>
  <c r="M192" i="1"/>
  <c r="N224" i="1"/>
  <c r="M224" i="1"/>
  <c r="M320" i="1"/>
  <c r="N320" i="1"/>
  <c r="N448" i="1"/>
  <c r="M448" i="1"/>
  <c r="M41" i="1"/>
  <c r="N41" i="1"/>
  <c r="N57" i="1"/>
  <c r="M57" i="1"/>
  <c r="M65" i="1"/>
  <c r="N65" i="1"/>
  <c r="N89" i="1"/>
  <c r="M89" i="1"/>
  <c r="M105" i="1"/>
  <c r="N105" i="1"/>
  <c r="N113" i="1"/>
  <c r="M113" i="1"/>
  <c r="N129" i="1"/>
  <c r="M129" i="1"/>
  <c r="M161" i="1"/>
  <c r="N161" i="1"/>
  <c r="N169" i="1"/>
  <c r="M169" i="1"/>
  <c r="M297" i="1"/>
  <c r="N297" i="1"/>
  <c r="N321" i="1"/>
  <c r="M321" i="1"/>
  <c r="M353" i="1"/>
  <c r="N353" i="1"/>
  <c r="M361" i="1"/>
  <c r="N361" i="1"/>
  <c r="N425" i="1"/>
  <c r="M425" i="1"/>
  <c r="M449" i="1"/>
  <c r="N449" i="1"/>
  <c r="N465" i="1"/>
  <c r="M465" i="1"/>
  <c r="M481" i="1"/>
  <c r="N481" i="1"/>
  <c r="N497" i="1"/>
  <c r="M497" i="1"/>
  <c r="N469" i="1"/>
  <c r="N397" i="1"/>
  <c r="N177" i="1"/>
  <c r="N141" i="1"/>
  <c r="N96" i="1"/>
  <c r="N25" i="1"/>
  <c r="M345" i="1"/>
  <c r="M237" i="1"/>
  <c r="M181" i="1"/>
  <c r="M61" i="1"/>
  <c r="N98" i="1"/>
  <c r="N82" i="1"/>
  <c r="M202" i="1"/>
  <c r="M146" i="1"/>
  <c r="N94" i="1"/>
  <c r="M94" i="1"/>
  <c r="N214" i="1"/>
  <c r="M214" i="1"/>
  <c r="M254" i="1"/>
  <c r="N254" i="1"/>
  <c r="N350" i="1"/>
  <c r="M350" i="1"/>
  <c r="N470" i="1"/>
  <c r="M470" i="1"/>
  <c r="N378" i="1"/>
  <c r="N330" i="1"/>
  <c r="N170" i="1"/>
  <c r="N122" i="1"/>
  <c r="M374" i="1"/>
  <c r="M346" i="1"/>
  <c r="M258" i="1"/>
  <c r="M158" i="1"/>
  <c r="M306" i="1"/>
  <c r="N306" i="1"/>
  <c r="M314" i="1"/>
  <c r="N314" i="1"/>
  <c r="N442" i="1"/>
  <c r="M442" i="1"/>
  <c r="N298" i="1"/>
  <c r="N278" i="1"/>
  <c r="N182" i="1"/>
  <c r="M362" i="1"/>
  <c r="M274" i="1"/>
  <c r="M154" i="1"/>
  <c r="M70" i="1"/>
  <c r="M38" i="1"/>
  <c r="M58" i="1"/>
  <c r="N58" i="1"/>
  <c r="M138" i="1"/>
  <c r="N138" i="1"/>
  <c r="M178" i="1"/>
  <c r="N178" i="1"/>
  <c r="N186" i="1"/>
  <c r="M186" i="1"/>
  <c r="M266" i="1"/>
  <c r="N266" i="1"/>
  <c r="M394" i="1"/>
  <c r="N394" i="1"/>
  <c r="M434" i="1"/>
  <c r="N434" i="1"/>
  <c r="N342" i="1"/>
  <c r="N250" i="1"/>
  <c r="N86" i="1"/>
  <c r="N14" i="1"/>
  <c r="M386" i="1"/>
  <c r="M20" i="1"/>
  <c r="N496" i="1"/>
  <c r="N432" i="1"/>
  <c r="N368" i="1"/>
  <c r="N304" i="1"/>
  <c r="N240" i="1"/>
  <c r="N176" i="1"/>
  <c r="N112" i="1"/>
  <c r="N48" i="1"/>
  <c r="N495" i="1"/>
  <c r="N456" i="1"/>
  <c r="N431" i="1"/>
  <c r="N392" i="1"/>
  <c r="N367" i="1"/>
  <c r="N328" i="1"/>
  <c r="N303" i="1"/>
  <c r="N264" i="1"/>
  <c r="N239" i="1"/>
  <c r="N200" i="1"/>
  <c r="N175" i="1"/>
  <c r="N136" i="1"/>
  <c r="N111" i="1"/>
  <c r="N72" i="1"/>
  <c r="N47" i="1"/>
  <c r="M440" i="1"/>
  <c r="N440" i="1"/>
  <c r="M344" i="1"/>
  <c r="N344" i="1"/>
  <c r="M280" i="1"/>
  <c r="N280" i="1"/>
  <c r="M216" i="1"/>
  <c r="N216" i="1"/>
  <c r="M184" i="1"/>
  <c r="N184" i="1"/>
  <c r="M152" i="1"/>
  <c r="N152" i="1"/>
  <c r="M120" i="1"/>
  <c r="N120" i="1"/>
  <c r="M88" i="1"/>
  <c r="N88" i="1"/>
  <c r="M487" i="1"/>
  <c r="N487" i="1"/>
  <c r="M471" i="1"/>
  <c r="N471" i="1"/>
  <c r="M455" i="1"/>
  <c r="N455" i="1"/>
  <c r="M439" i="1"/>
  <c r="N439" i="1"/>
  <c r="M423" i="1"/>
  <c r="N423" i="1"/>
  <c r="M407" i="1"/>
  <c r="N407" i="1"/>
  <c r="M391" i="1"/>
  <c r="N391" i="1"/>
  <c r="M375" i="1"/>
  <c r="N375" i="1"/>
  <c r="M359" i="1"/>
  <c r="N359" i="1"/>
  <c r="M343" i="1"/>
  <c r="N343" i="1"/>
  <c r="M327" i="1"/>
  <c r="N327" i="1"/>
  <c r="M311" i="1"/>
  <c r="N311" i="1"/>
  <c r="M295" i="1"/>
  <c r="N295" i="1"/>
  <c r="M279" i="1"/>
  <c r="N279" i="1"/>
  <c r="M263" i="1"/>
  <c r="N263" i="1"/>
  <c r="M247" i="1"/>
  <c r="N247" i="1"/>
  <c r="M231" i="1"/>
  <c r="N231" i="1"/>
  <c r="M215" i="1"/>
  <c r="N215" i="1"/>
  <c r="M199" i="1"/>
  <c r="N199" i="1"/>
  <c r="M183" i="1"/>
  <c r="N183" i="1"/>
  <c r="M167" i="1"/>
  <c r="N167" i="1"/>
  <c r="M151" i="1"/>
  <c r="N151" i="1"/>
  <c r="M135" i="1"/>
  <c r="N135" i="1"/>
  <c r="M119" i="1"/>
  <c r="N119" i="1"/>
  <c r="M103" i="1"/>
  <c r="N103" i="1"/>
  <c r="M87" i="1"/>
  <c r="N87" i="1"/>
  <c r="M71" i="1"/>
  <c r="N71" i="1"/>
  <c r="M55" i="1"/>
  <c r="N55" i="1"/>
  <c r="M39" i="1"/>
  <c r="N39" i="1"/>
  <c r="N464" i="1"/>
  <c r="N400" i="1"/>
  <c r="N336" i="1"/>
  <c r="N272" i="1"/>
  <c r="N208" i="1"/>
  <c r="N144" i="1"/>
  <c r="N80" i="1"/>
  <c r="M472" i="1"/>
  <c r="N472" i="1"/>
  <c r="M408" i="1"/>
  <c r="N408" i="1"/>
  <c r="M376" i="1"/>
  <c r="N376" i="1"/>
  <c r="M312" i="1"/>
  <c r="N312" i="1"/>
  <c r="M248" i="1"/>
  <c r="N248" i="1"/>
  <c r="M56" i="1"/>
  <c r="N56" i="1"/>
  <c r="N488" i="1"/>
  <c r="N463" i="1"/>
  <c r="N424" i="1"/>
  <c r="N399" i="1"/>
  <c r="N360" i="1"/>
  <c r="N335" i="1"/>
  <c r="N296" i="1"/>
  <c r="N271" i="1"/>
  <c r="N232" i="1"/>
  <c r="N207" i="1"/>
  <c r="N168" i="1"/>
  <c r="N143" i="1"/>
  <c r="N104" i="1"/>
  <c r="N79" i="1"/>
  <c r="N40" i="1"/>
  <c r="M23" i="1"/>
  <c r="N494" i="1"/>
  <c r="N462" i="1"/>
  <c r="N430" i="1"/>
  <c r="N398" i="1"/>
  <c r="N366" i="1"/>
  <c r="N334" i="1"/>
  <c r="N302" i="1"/>
  <c r="N270" i="1"/>
  <c r="N238" i="1"/>
  <c r="N206" i="1"/>
  <c r="N174" i="1"/>
  <c r="N142" i="1"/>
  <c r="N110" i="1"/>
  <c r="N78" i="1"/>
  <c r="N46" i="1"/>
  <c r="N22" i="1"/>
  <c r="M500" i="1"/>
  <c r="N500" i="1"/>
  <c r="M492" i="1"/>
  <c r="N492" i="1"/>
  <c r="M484" i="1"/>
  <c r="N484" i="1"/>
  <c r="M476" i="1"/>
  <c r="N476" i="1"/>
  <c r="M468" i="1"/>
  <c r="N468" i="1"/>
  <c r="M460" i="1"/>
  <c r="N460" i="1"/>
  <c r="M452" i="1"/>
  <c r="N452" i="1"/>
  <c r="M444" i="1"/>
  <c r="N444" i="1"/>
  <c r="M436" i="1"/>
  <c r="N436" i="1"/>
  <c r="M428" i="1"/>
  <c r="N428" i="1"/>
  <c r="M420" i="1"/>
  <c r="N420" i="1"/>
  <c r="M412" i="1"/>
  <c r="N412" i="1"/>
  <c r="M404" i="1"/>
  <c r="N404" i="1"/>
  <c r="M396" i="1"/>
  <c r="N396" i="1"/>
  <c r="M388" i="1"/>
  <c r="N388" i="1"/>
  <c r="M380" i="1"/>
  <c r="N380" i="1"/>
  <c r="M372" i="1"/>
  <c r="N372" i="1"/>
  <c r="M364" i="1"/>
  <c r="N364" i="1"/>
  <c r="M356" i="1"/>
  <c r="N356" i="1"/>
  <c r="M348" i="1"/>
  <c r="N348" i="1"/>
  <c r="M340" i="1"/>
  <c r="N340" i="1"/>
  <c r="M332" i="1"/>
  <c r="N332" i="1"/>
  <c r="M324" i="1"/>
  <c r="N324" i="1"/>
  <c r="M316" i="1"/>
  <c r="N316" i="1"/>
  <c r="M308" i="1"/>
  <c r="N308" i="1"/>
  <c r="M300" i="1"/>
  <c r="N300" i="1"/>
  <c r="M292" i="1"/>
  <c r="N292" i="1"/>
  <c r="M284" i="1"/>
  <c r="N284" i="1"/>
  <c r="M276" i="1"/>
  <c r="N276" i="1"/>
  <c r="M268" i="1"/>
  <c r="N268" i="1"/>
  <c r="M260" i="1"/>
  <c r="N260" i="1"/>
  <c r="M252" i="1"/>
  <c r="N252" i="1"/>
  <c r="M244" i="1"/>
  <c r="N244" i="1"/>
  <c r="M236" i="1"/>
  <c r="N236" i="1"/>
  <c r="M228" i="1"/>
  <c r="N228" i="1"/>
  <c r="M220" i="1"/>
  <c r="N220" i="1"/>
  <c r="M212" i="1"/>
  <c r="N212" i="1"/>
  <c r="M204" i="1"/>
  <c r="N204" i="1"/>
  <c r="M196" i="1"/>
  <c r="N196" i="1"/>
  <c r="M188" i="1"/>
  <c r="N188" i="1"/>
  <c r="M180" i="1"/>
  <c r="N180" i="1"/>
  <c r="M172" i="1"/>
  <c r="N172" i="1"/>
  <c r="M164" i="1"/>
  <c r="N164" i="1"/>
  <c r="M156" i="1"/>
  <c r="N156" i="1"/>
  <c r="M148" i="1"/>
  <c r="N148" i="1"/>
  <c r="M140" i="1"/>
  <c r="N140" i="1"/>
  <c r="M132" i="1"/>
  <c r="N132" i="1"/>
  <c r="M124" i="1"/>
  <c r="N124" i="1"/>
  <c r="M116" i="1"/>
  <c r="N116" i="1"/>
  <c r="M108" i="1"/>
  <c r="N108" i="1"/>
  <c r="M100" i="1"/>
  <c r="N100" i="1"/>
  <c r="M92" i="1"/>
  <c r="N92" i="1"/>
  <c r="M84" i="1"/>
  <c r="N84" i="1"/>
  <c r="M76" i="1"/>
  <c r="N76" i="1"/>
  <c r="M68" i="1"/>
  <c r="N68" i="1"/>
  <c r="M60" i="1"/>
  <c r="N60" i="1"/>
  <c r="M52" i="1"/>
  <c r="N52" i="1"/>
  <c r="M44" i="1"/>
  <c r="N44" i="1"/>
  <c r="M36" i="1"/>
  <c r="N36" i="1"/>
  <c r="N27" i="1"/>
  <c r="M19" i="1"/>
  <c r="N499" i="1"/>
  <c r="N491" i="1"/>
  <c r="N483" i="1"/>
  <c r="N475" i="1"/>
  <c r="N467" i="1"/>
  <c r="N459" i="1"/>
  <c r="N451" i="1"/>
  <c r="N443" i="1"/>
  <c r="N435" i="1"/>
  <c r="N427" i="1"/>
  <c r="N419" i="1"/>
  <c r="N411" i="1"/>
  <c r="N403" i="1"/>
  <c r="N395" i="1"/>
  <c r="N387" i="1"/>
  <c r="N379" i="1"/>
  <c r="N371" i="1"/>
  <c r="N363" i="1"/>
  <c r="N355" i="1"/>
  <c r="N347" i="1"/>
  <c r="N339" i="1"/>
  <c r="N331" i="1"/>
  <c r="N323" i="1"/>
  <c r="N315" i="1"/>
  <c r="N307" i="1"/>
  <c r="N299" i="1"/>
  <c r="N291" i="1"/>
  <c r="N283" i="1"/>
  <c r="N275" i="1"/>
  <c r="N267" i="1"/>
  <c r="N259" i="1"/>
  <c r="N251" i="1"/>
  <c r="N243" i="1"/>
  <c r="N235" i="1"/>
  <c r="N227" i="1"/>
  <c r="N219" i="1"/>
  <c r="N211" i="1"/>
  <c r="N203" i="1"/>
  <c r="N195" i="1"/>
  <c r="N187" i="1"/>
  <c r="N179" i="1"/>
  <c r="N171" i="1"/>
  <c r="N163" i="1"/>
  <c r="N155" i="1"/>
  <c r="N147" i="1"/>
  <c r="N139" i="1"/>
  <c r="N131" i="1"/>
  <c r="N123" i="1"/>
  <c r="N115" i="1"/>
  <c r="N107" i="1"/>
  <c r="N99" i="1"/>
  <c r="N91" i="1"/>
  <c r="N83" i="1"/>
  <c r="N75" i="1"/>
  <c r="N67" i="1"/>
  <c r="N59" i="1"/>
  <c r="N51" i="1"/>
  <c r="N43" i="1"/>
  <c r="N35" i="1"/>
  <c r="N28" i="1"/>
  <c r="N24" i="1"/>
  <c r="AA2" i="1"/>
  <c r="U283" i="1" l="1"/>
  <c r="Z487" i="1"/>
  <c r="M11" i="1"/>
  <c r="K11" i="1"/>
  <c r="L11" i="1"/>
  <c r="P11" i="1"/>
  <c r="T11" i="1" s="1"/>
  <c r="M10" i="1"/>
  <c r="K10" i="1"/>
  <c r="L10" i="1"/>
  <c r="P10" i="1"/>
  <c r="T10" i="1" s="1"/>
  <c r="M9" i="1"/>
  <c r="K9" i="1"/>
  <c r="L9" i="1"/>
  <c r="P9" i="1"/>
  <c r="T9" i="1" s="1"/>
  <c r="M8" i="1"/>
  <c r="K8" i="1"/>
  <c r="L8" i="1"/>
  <c r="P8" i="1"/>
  <c r="T8" i="1" s="1"/>
  <c r="M7" i="1"/>
  <c r="K7" i="1"/>
  <c r="L7" i="1"/>
  <c r="P7" i="1"/>
  <c r="T7" i="1" s="1"/>
  <c r="M6" i="1"/>
  <c r="K6" i="1"/>
  <c r="L6" i="1"/>
  <c r="P6" i="1"/>
  <c r="T6" i="1" s="1"/>
  <c r="M5" i="1"/>
  <c r="K5" i="1"/>
  <c r="L5" i="1"/>
  <c r="P5" i="1"/>
  <c r="T5" i="1" s="1"/>
  <c r="M4" i="1"/>
  <c r="K4" i="1"/>
  <c r="L4" i="1"/>
  <c r="M3" i="1"/>
  <c r="K3" i="1"/>
  <c r="L3" i="1"/>
  <c r="A2" i="1"/>
  <c r="I2" i="1"/>
  <c r="M2" i="1" s="1"/>
  <c r="K2" i="1"/>
  <c r="L2" i="1"/>
  <c r="Z5" i="1" l="1"/>
  <c r="Z7" i="1"/>
  <c r="U9" i="1"/>
  <c r="Z11" i="1"/>
  <c r="Z6" i="1"/>
  <c r="U8" i="1"/>
  <c r="Z10" i="1"/>
  <c r="N9" i="1"/>
  <c r="N11" i="1"/>
  <c r="N5" i="1"/>
  <c r="N4" i="1"/>
  <c r="P4" i="1" s="1"/>
  <c r="T4" i="1" s="1"/>
  <c r="N2" i="1"/>
  <c r="P2" i="1" s="1"/>
  <c r="T2" i="1" s="1"/>
  <c r="N6" i="1"/>
  <c r="N10" i="1"/>
  <c r="N8" i="1"/>
  <c r="N3" i="1"/>
  <c r="P3" i="1" s="1"/>
  <c r="T3" i="1" s="1"/>
  <c r="N7" i="1"/>
  <c r="U11" i="1" l="1"/>
  <c r="U7" i="1"/>
  <c r="Z9" i="1"/>
  <c r="U10" i="1"/>
  <c r="Z8" i="1"/>
  <c r="U5" i="1"/>
  <c r="U2" i="1"/>
  <c r="U6" i="1"/>
  <c r="U3" i="1"/>
  <c r="Z3" i="1"/>
  <c r="Z2" i="1" l="1"/>
  <c r="U4" i="1"/>
  <c r="Z4" i="1"/>
</calcChain>
</file>

<file path=xl/sharedStrings.xml><?xml version="1.0" encoding="utf-8"?>
<sst xmlns="http://schemas.openxmlformats.org/spreadsheetml/2006/main" count="49" uniqueCount="48">
  <si>
    <t>管理番号</t>
    <rPh sb="0" eb="4">
      <t>カンリバンゴウ</t>
    </rPh>
    <phoneticPr fontId="2"/>
  </si>
  <si>
    <t>商品名</t>
    <rPh sb="0" eb="3">
      <t>ショウヒンメイ</t>
    </rPh>
    <phoneticPr fontId="2"/>
  </si>
  <si>
    <t>ステータス</t>
    <phoneticPr fontId="2"/>
  </si>
  <si>
    <t>仕入先</t>
    <rPh sb="0" eb="3">
      <t>シイレサキ</t>
    </rPh>
    <phoneticPr fontId="2"/>
  </si>
  <si>
    <t>仕入価格</t>
    <rPh sb="0" eb="2">
      <t>シイレ</t>
    </rPh>
    <rPh sb="2" eb="4">
      <t>カカク</t>
    </rPh>
    <phoneticPr fontId="2"/>
  </si>
  <si>
    <t>商品価格</t>
    <rPh sb="0" eb="4">
      <t>ショウヒンカカク</t>
    </rPh>
    <phoneticPr fontId="2"/>
  </si>
  <si>
    <t>送料</t>
    <rPh sb="0" eb="2">
      <t>ソウリョウ</t>
    </rPh>
    <phoneticPr fontId="2"/>
  </si>
  <si>
    <t>売上金額</t>
    <rPh sb="0" eb="2">
      <t>ウリアゲ</t>
    </rPh>
    <rPh sb="2" eb="4">
      <t>キンガク</t>
    </rPh>
    <phoneticPr fontId="2"/>
  </si>
  <si>
    <t>落札手数料%</t>
    <rPh sb="0" eb="2">
      <t>ラクサツ</t>
    </rPh>
    <rPh sb="2" eb="5">
      <t>テスウリョウ</t>
    </rPh>
    <phoneticPr fontId="2"/>
  </si>
  <si>
    <t>落札手数料$</t>
    <rPh sb="0" eb="5">
      <t>ラクサツテスウリョウ</t>
    </rPh>
    <phoneticPr fontId="2"/>
  </si>
  <si>
    <t>PayPal手数料$</t>
    <rPh sb="6" eb="9">
      <t>テスウリョウ</t>
    </rPh>
    <phoneticPr fontId="2"/>
  </si>
  <si>
    <t>売上総計$</t>
    <rPh sb="0" eb="2">
      <t>ウリアゲ</t>
    </rPh>
    <rPh sb="2" eb="4">
      <t>ソウケイ</t>
    </rPh>
    <phoneticPr fontId="2"/>
  </si>
  <si>
    <t>売上総計¥</t>
    <rPh sb="0" eb="2">
      <t>ウリアゲ</t>
    </rPh>
    <rPh sb="2" eb="4">
      <t>ソウケイ</t>
    </rPh>
    <phoneticPr fontId="2"/>
  </si>
  <si>
    <t>その他費用</t>
    <rPh sb="2" eb="3">
      <t>タ</t>
    </rPh>
    <rPh sb="3" eb="5">
      <t>ヒヨウ</t>
    </rPh>
    <phoneticPr fontId="2"/>
  </si>
  <si>
    <t>利益</t>
    <rPh sb="0" eb="2">
      <t>リエキ</t>
    </rPh>
    <phoneticPr fontId="2"/>
  </si>
  <si>
    <t>利益率</t>
    <rPh sb="0" eb="3">
      <t>リエキリツ</t>
    </rPh>
    <phoneticPr fontId="2"/>
  </si>
  <si>
    <t>注文</t>
    <rPh sb="0" eb="2">
      <t>チュウモン</t>
    </rPh>
    <phoneticPr fontId="2"/>
  </si>
  <si>
    <t>入金完了</t>
    <rPh sb="0" eb="4">
      <t>ニュウキンカンリョウ</t>
    </rPh>
    <phoneticPr fontId="2"/>
  </si>
  <si>
    <t>受取</t>
    <rPh sb="0" eb="2">
      <t>ウケトリ</t>
    </rPh>
    <phoneticPr fontId="2"/>
  </si>
  <si>
    <t>落札</t>
    <rPh sb="0" eb="2">
      <t>ラクサツ</t>
    </rPh>
    <phoneticPr fontId="2"/>
  </si>
  <si>
    <t>入金確認済</t>
    <rPh sb="0" eb="5">
      <t>ニュウキンカクニンズ</t>
    </rPh>
    <phoneticPr fontId="2"/>
  </si>
  <si>
    <t>発送完了</t>
    <rPh sb="0" eb="4">
      <t>ハッソウカンリョウ</t>
    </rPh>
    <phoneticPr fontId="2"/>
  </si>
  <si>
    <t>キャンセル</t>
    <phoneticPr fontId="2"/>
  </si>
  <si>
    <t>一部返金</t>
    <rPh sb="0" eb="4">
      <t>イチブヘンキン</t>
    </rPh>
    <phoneticPr fontId="2"/>
  </si>
  <si>
    <t>発送日</t>
    <rPh sb="0" eb="2">
      <t>ハッソウ</t>
    </rPh>
    <rPh sb="2" eb="3">
      <t>ヒ</t>
    </rPh>
    <phoneticPr fontId="2"/>
  </si>
  <si>
    <t>落札手数料</t>
    <rPh sb="0" eb="5">
      <t>ラクサツ</t>
    </rPh>
    <phoneticPr fontId="2"/>
  </si>
  <si>
    <t>送料手数料$</t>
    <rPh sb="0" eb="2">
      <t>ソウリョウ</t>
    </rPh>
    <rPh sb="2" eb="5">
      <t>テスウリョウ</t>
    </rPh>
    <phoneticPr fontId="2"/>
  </si>
  <si>
    <t>国際送料</t>
    <rPh sb="0" eb="2">
      <t>コクサイ</t>
    </rPh>
    <rPh sb="2" eb="4">
      <t>ソウリョウ222</t>
    </rPh>
    <phoneticPr fontId="2"/>
  </si>
  <si>
    <t>備考</t>
    <rPh sb="0" eb="2">
      <t>ビコウ</t>
    </rPh>
    <phoneticPr fontId="2"/>
  </si>
  <si>
    <t>代行業者へ発送</t>
    <rPh sb="0" eb="4">
      <t>ダイコウギョウシャ</t>
    </rPh>
    <rPh sb="5" eb="7">
      <t>ハッソウ</t>
    </rPh>
    <phoneticPr fontId="2"/>
  </si>
  <si>
    <t>為替</t>
    <rPh sb="0" eb="2">
      <t>カワセ</t>
    </rPh>
    <phoneticPr fontId="2"/>
  </si>
  <si>
    <t>仕入途中</t>
    <rPh sb="0" eb="2">
      <t>シイレ</t>
    </rPh>
    <rPh sb="2" eb="4">
      <t>トチュウ</t>
    </rPh>
    <phoneticPr fontId="2"/>
  </si>
  <si>
    <t>追跡番号</t>
    <rPh sb="0" eb="2">
      <t>ツイセキ</t>
    </rPh>
    <phoneticPr fontId="2"/>
  </si>
  <si>
    <t>Amazon</t>
    <phoneticPr fontId="2"/>
  </si>
  <si>
    <t>楽天</t>
    <rPh sb="0" eb="2">
      <t>ラクテン</t>
    </rPh>
    <phoneticPr fontId="2"/>
  </si>
  <si>
    <t>Yahooショップ</t>
    <phoneticPr fontId="2"/>
  </si>
  <si>
    <t>ヤフオク</t>
    <phoneticPr fontId="2"/>
  </si>
  <si>
    <t>Paypal手数料</t>
    <rPh sb="6" eb="9">
      <t>テスウリョウ</t>
    </rPh>
    <phoneticPr fontId="2"/>
  </si>
  <si>
    <t>還付含利益</t>
    <rPh sb="0" eb="2">
      <t>カンプ</t>
    </rPh>
    <rPh sb="2" eb="3">
      <t>フク</t>
    </rPh>
    <rPh sb="3" eb="5">
      <t>リエキ</t>
    </rPh>
    <phoneticPr fontId="2"/>
  </si>
  <si>
    <t>↑固定↑</t>
    <rPh sb="1" eb="3">
      <t>コテイ</t>
    </rPh>
    <phoneticPr fontId="2"/>
  </si>
  <si>
    <t>ギフト券%</t>
    <rPh sb="3" eb="4">
      <t>ケン</t>
    </rPh>
    <phoneticPr fontId="2"/>
  </si>
  <si>
    <t>送料割引%</t>
    <rPh sb="0" eb="2">
      <t>ソウリョウ</t>
    </rPh>
    <rPh sb="2" eb="4">
      <t>ワリビキ</t>
    </rPh>
    <phoneticPr fontId="2"/>
  </si>
  <si>
    <t>獲得ポイント概算</t>
    <rPh sb="0" eb="2">
      <t>カクトク</t>
    </rPh>
    <rPh sb="6" eb="8">
      <t>ガイサン</t>
    </rPh>
    <phoneticPr fontId="2"/>
  </si>
  <si>
    <t>有在庫</t>
    <rPh sb="0" eb="1">
      <t>ユウ</t>
    </rPh>
    <rPh sb="1" eb="3">
      <t>ザイコ</t>
    </rPh>
    <phoneticPr fontId="2"/>
  </si>
  <si>
    <t>一部販売済み</t>
    <rPh sb="0" eb="2">
      <t>イチブ</t>
    </rPh>
    <rPh sb="2" eb="4">
      <t>ハンバイ</t>
    </rPh>
    <rPh sb="4" eb="5">
      <t>ズ</t>
    </rPh>
    <phoneticPr fontId="2"/>
  </si>
  <si>
    <t>全額返金</t>
    <rPh sb="0" eb="2">
      <t>ゼンガク</t>
    </rPh>
    <rPh sb="2" eb="4">
      <t>ヘンキン</t>
    </rPh>
    <phoneticPr fontId="2"/>
  </si>
  <si>
    <t>ヨドバシ</t>
    <phoneticPr fontId="2"/>
  </si>
  <si>
    <t>ギフト券割引額</t>
    <rPh sb="3" eb="4">
      <t>ケン</t>
    </rPh>
    <rPh sb="4" eb="6">
      <t>ワリビキ</t>
    </rPh>
    <rPh sb="6" eb="7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</si>
</sst>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&quot;¥&quot;#,##0;[Red]\-&quot;¥&quot;#,##0"/>
    <numFmt numFmtId="177" formatCode="m/d/yy;@"/>
    <numFmt numFmtId="178" formatCode="\$#,##0.00;[Red]\-\$#,##0.00"/>
    <numFmt numFmtId="179" formatCode="#&quot;%&quot;"/>
    <numFmt numFmtId="180" formatCode="&quot;¥&quot;#,##0_);\(&quot;¥&quot;#,##0\)"/>
    <numFmt numFmtId="181" formatCode="#.#&quot;%&quot;"/>
  </numFmts>
  <fonts count="9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1"/>
      <color indexed="8"/>
      <name val="ＭＳ Ｐゴシック"/>
      <family val="54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-0.49998474074526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2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Protection="0">
      <alignment vertical="center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9" fontId="0" fillId="0" borderId="0" xfId="7" applyFont="1"/>
    <xf numFmtId="0" fontId="0" fillId="0" borderId="0" xfId="0" applyNumberFormat="1" applyBorder="1"/>
    <xf numFmtId="0" fontId="0" fillId="0" borderId="0" xfId="0" applyBorder="1"/>
    <xf numFmtId="176" fontId="0" fillId="0" borderId="0" xfId="0" applyNumberFormat="1" applyBorder="1"/>
    <xf numFmtId="177" fontId="0" fillId="0" borderId="0" xfId="0" applyNumberFormat="1" applyBorder="1"/>
    <xf numFmtId="178" fontId="0" fillId="0" borderId="0" xfId="0" applyNumberFormat="1" applyBorder="1"/>
    <xf numFmtId="9" fontId="0" fillId="0" borderId="0" xfId="7" applyFont="1" applyBorder="1"/>
    <xf numFmtId="178" fontId="0" fillId="2" borderId="0" xfId="0" applyNumberFormat="1" applyFill="1" applyBorder="1"/>
    <xf numFmtId="176" fontId="0" fillId="2" borderId="0" xfId="0" applyNumberFormat="1" applyFill="1" applyBorder="1"/>
    <xf numFmtId="9" fontId="0" fillId="2" borderId="0" xfId="0" applyNumberFormat="1" applyFill="1" applyBorder="1"/>
    <xf numFmtId="179" fontId="0" fillId="0" borderId="0" xfId="0" applyNumberFormat="1" applyBorder="1"/>
    <xf numFmtId="180" fontId="0" fillId="0" borderId="0" xfId="0" applyNumberFormat="1"/>
    <xf numFmtId="0" fontId="7" fillId="0" borderId="1" xfId="0" applyFont="1" applyBorder="1"/>
    <xf numFmtId="181" fontId="6" fillId="0" borderId="2" xfId="0" applyNumberFormat="1" applyFont="1" applyBorder="1"/>
    <xf numFmtId="0" fontId="0" fillId="0" borderId="0" xfId="0" applyAlignment="1">
      <alignment horizontal="center"/>
    </xf>
    <xf numFmtId="0" fontId="0" fillId="3" borderId="0" xfId="0" applyFill="1"/>
    <xf numFmtId="0" fontId="8" fillId="3" borderId="0" xfId="0" applyFont="1" applyFill="1"/>
    <xf numFmtId="176" fontId="0" fillId="0" borderId="0" xfId="0" applyNumberFormat="1"/>
    <xf numFmtId="178" fontId="0" fillId="2" borderId="0" xfId="0" applyNumberFormat="1" applyFill="1"/>
    <xf numFmtId="176" fontId="0" fillId="2" borderId="0" xfId="0" applyNumberFormat="1" applyFill="1"/>
    <xf numFmtId="9" fontId="0" fillId="2" borderId="0" xfId="0" applyNumberFormat="1" applyFill="1"/>
    <xf numFmtId="177" fontId="0" fillId="0" borderId="0" xfId="0" applyNumberFormat="1"/>
    <xf numFmtId="181" fontId="0" fillId="0" borderId="0" xfId="0" applyNumberFormat="1"/>
  </cellXfs>
  <cellStyles count="1121">
    <cellStyle name="パーセント" xfId="7" builtinId="5"/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6" builtinId="8" hidden="1"/>
    <cellStyle name="ハイパーリンク" xfId="158" builtinId="8" hidden="1"/>
    <cellStyle name="ハイパーリンク" xfId="160" builtinId="8" hidden="1"/>
    <cellStyle name="ハイパーリンク" xfId="162" builtinId="8" hidden="1"/>
    <cellStyle name="ハイパーリンク" xfId="164" builtinId="8" hidden="1"/>
    <cellStyle name="ハイパーリンク" xfId="166" builtinId="8" hidden="1"/>
    <cellStyle name="ハイパーリンク" xfId="168" builtinId="8" hidden="1"/>
    <cellStyle name="ハイパーリンク" xfId="170" builtinId="8" hidden="1"/>
    <cellStyle name="ハイパーリンク" xfId="172" builtinId="8" hidden="1"/>
    <cellStyle name="ハイパーリンク" xfId="174" builtinId="8" hidden="1"/>
    <cellStyle name="ハイパーリンク" xfId="176" builtinId="8" hidden="1"/>
    <cellStyle name="ハイパーリンク" xfId="178" builtinId="8" hidden="1"/>
    <cellStyle name="ハイパーリンク" xfId="180" builtinId="8" hidden="1"/>
    <cellStyle name="ハイパーリンク" xfId="182" builtinId="8" hidden="1"/>
    <cellStyle name="ハイパーリンク" xfId="184" builtinId="8" hidden="1"/>
    <cellStyle name="ハイパーリンク" xfId="186" builtinId="8" hidden="1"/>
    <cellStyle name="ハイパーリンク" xfId="188" builtinId="8" hidden="1"/>
    <cellStyle name="ハイパーリンク" xfId="190" builtinId="8" hidden="1"/>
    <cellStyle name="ハイパーリンク" xfId="192" builtinId="8" hidden="1"/>
    <cellStyle name="ハイパーリンク" xfId="194" builtinId="8" hidden="1"/>
    <cellStyle name="ハイパーリンク" xfId="196" builtinId="8" hidden="1"/>
    <cellStyle name="ハイパーリンク" xfId="198" builtinId="8" hidden="1"/>
    <cellStyle name="ハイパーリンク" xfId="200" builtinId="8" hidden="1"/>
    <cellStyle name="ハイパーリンク" xfId="202" builtinId="8" hidden="1"/>
    <cellStyle name="ハイパーリンク" xfId="204" builtinId="8" hidden="1"/>
    <cellStyle name="ハイパーリンク" xfId="206" builtinId="8" hidden="1"/>
    <cellStyle name="ハイパーリンク" xfId="208" builtinId="8" hidden="1"/>
    <cellStyle name="ハイパーリンク" xfId="210" builtinId="8" hidden="1"/>
    <cellStyle name="ハイパーリンク" xfId="212" builtinId="8" hidden="1"/>
    <cellStyle name="ハイパーリンク" xfId="214" builtinId="8" hidden="1"/>
    <cellStyle name="ハイパーリンク" xfId="216" builtinId="8" hidden="1"/>
    <cellStyle name="ハイパーリンク" xfId="218" builtinId="8" hidden="1"/>
    <cellStyle name="ハイパーリンク" xfId="220" builtinId="8" hidden="1"/>
    <cellStyle name="ハイパーリンク" xfId="222" builtinId="8" hidden="1"/>
    <cellStyle name="ハイパーリンク" xfId="224" builtinId="8" hidden="1"/>
    <cellStyle name="ハイパーリンク" xfId="226" builtinId="8" hidden="1"/>
    <cellStyle name="ハイパーリンク" xfId="228" builtinId="8" hidden="1"/>
    <cellStyle name="ハイパーリンク" xfId="230" builtinId="8" hidden="1"/>
    <cellStyle name="ハイパーリンク" xfId="232" builtinId="8" hidden="1"/>
    <cellStyle name="ハイパーリンク" xfId="234" builtinId="8" hidden="1"/>
    <cellStyle name="ハイパーリンク" xfId="236" builtinId="8" hidden="1"/>
    <cellStyle name="ハイパーリンク" xfId="238" builtinId="8" hidden="1"/>
    <cellStyle name="ハイパーリンク" xfId="240" builtinId="8" hidden="1"/>
    <cellStyle name="ハイパーリンク" xfId="242" builtinId="8" hidden="1"/>
    <cellStyle name="ハイパーリンク" xfId="244" builtinId="8" hidden="1"/>
    <cellStyle name="ハイパーリンク" xfId="246" builtinId="8" hidden="1"/>
    <cellStyle name="ハイパーリンク" xfId="248" builtinId="8" hidden="1"/>
    <cellStyle name="ハイパーリンク" xfId="250" builtinId="8" hidden="1"/>
    <cellStyle name="ハイパーリンク" xfId="252" builtinId="8" hidden="1"/>
    <cellStyle name="ハイパーリンク" xfId="254" builtinId="8" hidden="1"/>
    <cellStyle name="ハイパーリンク" xfId="256" builtinId="8" hidden="1"/>
    <cellStyle name="ハイパーリンク" xfId="258" builtinId="8" hidden="1"/>
    <cellStyle name="ハイパーリンク" xfId="260" builtinId="8" hidden="1"/>
    <cellStyle name="ハイパーリンク" xfId="262" builtinId="8" hidden="1"/>
    <cellStyle name="ハイパーリンク" xfId="264" builtinId="8" hidden="1"/>
    <cellStyle name="ハイパーリンク" xfId="266" builtinId="8" hidden="1"/>
    <cellStyle name="ハイパーリンク" xfId="268" builtinId="8" hidden="1"/>
    <cellStyle name="ハイパーリンク" xfId="270" builtinId="8" hidden="1"/>
    <cellStyle name="ハイパーリンク" xfId="272" builtinId="8" hidden="1"/>
    <cellStyle name="ハイパーリンク" xfId="274" builtinId="8" hidden="1"/>
    <cellStyle name="ハイパーリンク" xfId="276" builtinId="8" hidden="1"/>
    <cellStyle name="ハイパーリンク" xfId="278" builtinId="8" hidden="1"/>
    <cellStyle name="ハイパーリンク" xfId="280" builtinId="8" hidden="1"/>
    <cellStyle name="ハイパーリンク" xfId="282" builtinId="8" hidden="1"/>
    <cellStyle name="ハイパーリンク" xfId="284" builtinId="8" hidden="1"/>
    <cellStyle name="ハイパーリンク" xfId="286" builtinId="8" hidden="1"/>
    <cellStyle name="ハイパーリンク" xfId="288" builtinId="8" hidden="1"/>
    <cellStyle name="ハイパーリンク" xfId="290" builtinId="8" hidden="1"/>
    <cellStyle name="ハイパーリンク" xfId="292" builtinId="8" hidden="1"/>
    <cellStyle name="ハイパーリンク" xfId="294" builtinId="8" hidden="1"/>
    <cellStyle name="ハイパーリンク" xfId="296" builtinId="8" hidden="1"/>
    <cellStyle name="ハイパーリンク" xfId="298" builtinId="8" hidden="1"/>
    <cellStyle name="ハイパーリンク" xfId="300" builtinId="8" hidden="1"/>
    <cellStyle name="ハイパーリンク" xfId="302" builtinId="8" hidden="1"/>
    <cellStyle name="ハイパーリンク" xfId="304" builtinId="8" hidden="1"/>
    <cellStyle name="ハイパーリンク" xfId="306" builtinId="8" hidden="1"/>
    <cellStyle name="ハイパーリンク" xfId="308" builtinId="8" hidden="1"/>
    <cellStyle name="ハイパーリンク" xfId="310" builtinId="8" hidden="1"/>
    <cellStyle name="ハイパーリンク" xfId="312" builtinId="8" hidden="1"/>
    <cellStyle name="ハイパーリンク" xfId="314" builtinId="8" hidden="1"/>
    <cellStyle name="ハイパーリンク" xfId="316" builtinId="8" hidden="1"/>
    <cellStyle name="ハイパーリンク" xfId="318" builtinId="8" hidden="1"/>
    <cellStyle name="ハイパーリンク" xfId="320" builtinId="8" hidden="1"/>
    <cellStyle name="ハイパーリンク" xfId="322" builtinId="8" hidden="1"/>
    <cellStyle name="ハイパーリンク" xfId="324" builtinId="8" hidden="1"/>
    <cellStyle name="ハイパーリンク" xfId="326" builtinId="8" hidden="1"/>
    <cellStyle name="ハイパーリンク" xfId="328" builtinId="8" hidden="1"/>
    <cellStyle name="ハイパーリンク" xfId="330" builtinId="8" hidden="1"/>
    <cellStyle name="ハイパーリンク" xfId="332" builtinId="8" hidden="1"/>
    <cellStyle name="ハイパーリンク" xfId="334" builtinId="8" hidden="1"/>
    <cellStyle name="ハイパーリンク" xfId="336" builtinId="8" hidden="1"/>
    <cellStyle name="ハイパーリンク" xfId="338" builtinId="8" hidden="1"/>
    <cellStyle name="ハイパーリンク" xfId="340" builtinId="8" hidden="1"/>
    <cellStyle name="ハイパーリンク" xfId="342" builtinId="8" hidden="1"/>
    <cellStyle name="ハイパーリンク" xfId="344" builtinId="8" hidden="1"/>
    <cellStyle name="ハイパーリンク" xfId="346" builtinId="8" hidden="1"/>
    <cellStyle name="ハイパーリンク" xfId="348" builtinId="8" hidden="1"/>
    <cellStyle name="ハイパーリンク" xfId="350" builtinId="8" hidden="1"/>
    <cellStyle name="ハイパーリンク" xfId="352" builtinId="8" hidden="1"/>
    <cellStyle name="ハイパーリンク" xfId="354" builtinId="8" hidden="1"/>
    <cellStyle name="ハイパーリンク" xfId="356" builtinId="8" hidden="1"/>
    <cellStyle name="ハイパーリンク" xfId="358" builtinId="8" hidden="1"/>
    <cellStyle name="ハイパーリンク" xfId="360" builtinId="8" hidden="1"/>
    <cellStyle name="ハイパーリンク" xfId="362" builtinId="8" hidden="1"/>
    <cellStyle name="ハイパーリンク" xfId="364" builtinId="8" hidden="1"/>
    <cellStyle name="ハイパーリンク" xfId="366" builtinId="8" hidden="1"/>
    <cellStyle name="ハイパーリンク" xfId="368" builtinId="8" hidden="1"/>
    <cellStyle name="ハイパーリンク" xfId="370" builtinId="8" hidden="1"/>
    <cellStyle name="ハイパーリンク" xfId="372" builtinId="8" hidden="1"/>
    <cellStyle name="ハイパーリンク" xfId="374" builtinId="8" hidden="1"/>
    <cellStyle name="ハイパーリンク" xfId="376" builtinId="8" hidden="1"/>
    <cellStyle name="ハイパーリンク" xfId="378" builtinId="8" hidden="1"/>
    <cellStyle name="ハイパーリンク" xfId="380" builtinId="8" hidden="1"/>
    <cellStyle name="ハイパーリンク" xfId="382" builtinId="8" hidden="1"/>
    <cellStyle name="ハイパーリンク" xfId="384" builtinId="8" hidden="1"/>
    <cellStyle name="ハイパーリンク" xfId="386" builtinId="8" hidden="1"/>
    <cellStyle name="ハイパーリンク" xfId="388" builtinId="8" hidden="1"/>
    <cellStyle name="ハイパーリンク" xfId="390" builtinId="8" hidden="1"/>
    <cellStyle name="ハイパーリンク" xfId="392" builtinId="8" hidden="1"/>
    <cellStyle name="ハイパーリンク" xfId="394" builtinId="8" hidden="1"/>
    <cellStyle name="ハイパーリンク" xfId="396" builtinId="8" hidden="1"/>
    <cellStyle name="ハイパーリンク" xfId="398" builtinId="8" hidden="1"/>
    <cellStyle name="ハイパーリンク" xfId="400" builtinId="8" hidden="1"/>
    <cellStyle name="ハイパーリンク" xfId="402" builtinId="8" hidden="1"/>
    <cellStyle name="ハイパーリンク" xfId="404" builtinId="8" hidden="1"/>
    <cellStyle name="ハイパーリンク" xfId="406" builtinId="8" hidden="1"/>
    <cellStyle name="ハイパーリンク" xfId="408" builtinId="8" hidden="1"/>
    <cellStyle name="ハイパーリンク" xfId="410" builtinId="8" hidden="1"/>
    <cellStyle name="ハイパーリンク" xfId="412" builtinId="8" hidden="1"/>
    <cellStyle name="ハイパーリンク" xfId="414" builtinId="8" hidden="1"/>
    <cellStyle name="ハイパーリンク" xfId="416" builtinId="8" hidden="1"/>
    <cellStyle name="ハイパーリンク" xfId="418" builtinId="8" hidden="1"/>
    <cellStyle name="ハイパーリンク" xfId="420" builtinId="8" hidden="1"/>
    <cellStyle name="ハイパーリンク" xfId="422" builtinId="8" hidden="1"/>
    <cellStyle name="ハイパーリンク" xfId="424" builtinId="8" hidden="1"/>
    <cellStyle name="ハイパーリンク" xfId="426" builtinId="8" hidden="1"/>
    <cellStyle name="ハイパーリンク" xfId="428" builtinId="8" hidden="1"/>
    <cellStyle name="ハイパーリンク" xfId="430" builtinId="8" hidden="1"/>
    <cellStyle name="ハイパーリンク" xfId="432" builtinId="8" hidden="1"/>
    <cellStyle name="ハイパーリンク" xfId="434" builtinId="8" hidden="1"/>
    <cellStyle name="ハイパーリンク" xfId="436" builtinId="8" hidden="1"/>
    <cellStyle name="ハイパーリンク" xfId="438" builtinId="8" hidden="1"/>
    <cellStyle name="ハイパーリンク" xfId="440" builtinId="8" hidden="1"/>
    <cellStyle name="ハイパーリンク" xfId="442" builtinId="8" hidden="1"/>
    <cellStyle name="ハイパーリンク" xfId="444" builtinId="8" hidden="1"/>
    <cellStyle name="ハイパーリンク" xfId="446" builtinId="8" hidden="1"/>
    <cellStyle name="ハイパーリンク" xfId="448" builtinId="8" hidden="1"/>
    <cellStyle name="ハイパーリンク" xfId="450" builtinId="8" hidden="1"/>
    <cellStyle name="ハイパーリンク" xfId="452" builtinId="8" hidden="1"/>
    <cellStyle name="ハイパーリンク" xfId="454" builtinId="8" hidden="1"/>
    <cellStyle name="ハイパーリンク" xfId="456" builtinId="8" hidden="1"/>
    <cellStyle name="ハイパーリンク" xfId="458" builtinId="8" hidden="1"/>
    <cellStyle name="ハイパーリンク" xfId="460" builtinId="8" hidden="1"/>
    <cellStyle name="ハイパーリンク" xfId="462" builtinId="8" hidden="1"/>
    <cellStyle name="ハイパーリンク" xfId="464" builtinId="8" hidden="1"/>
    <cellStyle name="ハイパーリンク" xfId="466" builtinId="8" hidden="1"/>
    <cellStyle name="ハイパーリンク" xfId="468" builtinId="8" hidden="1"/>
    <cellStyle name="ハイパーリンク" xfId="470" builtinId="8" hidden="1"/>
    <cellStyle name="ハイパーリンク" xfId="472" builtinId="8" hidden="1"/>
    <cellStyle name="ハイパーリンク" xfId="474" builtinId="8" hidden="1"/>
    <cellStyle name="ハイパーリンク" xfId="476" builtinId="8" hidden="1"/>
    <cellStyle name="ハイパーリンク" xfId="478" builtinId="8" hidden="1"/>
    <cellStyle name="ハイパーリンク" xfId="480" builtinId="8" hidden="1"/>
    <cellStyle name="ハイパーリンク" xfId="482" builtinId="8" hidden="1"/>
    <cellStyle name="ハイパーリンク" xfId="484" builtinId="8" hidden="1"/>
    <cellStyle name="ハイパーリンク" xfId="486" builtinId="8" hidden="1"/>
    <cellStyle name="ハイパーリンク" xfId="488" builtinId="8" hidden="1"/>
    <cellStyle name="ハイパーリンク" xfId="490" builtinId="8" hidden="1"/>
    <cellStyle name="ハイパーリンク" xfId="492" builtinId="8" hidden="1"/>
    <cellStyle name="ハイパーリンク" xfId="494" builtinId="8" hidden="1"/>
    <cellStyle name="ハイパーリンク" xfId="496" builtinId="8" hidden="1"/>
    <cellStyle name="ハイパーリンク" xfId="498" builtinId="8" hidden="1"/>
    <cellStyle name="ハイパーリンク" xfId="500" builtinId="8" hidden="1"/>
    <cellStyle name="ハイパーリンク" xfId="502" builtinId="8" hidden="1"/>
    <cellStyle name="ハイパーリンク" xfId="504" builtinId="8" hidden="1"/>
    <cellStyle name="ハイパーリンク" xfId="506" builtinId="8" hidden="1"/>
    <cellStyle name="ハイパーリンク" xfId="508" builtinId="8" hidden="1"/>
    <cellStyle name="ハイパーリンク" xfId="510" builtinId="8" hidden="1"/>
    <cellStyle name="ハイパーリンク" xfId="512" builtinId="8" hidden="1"/>
    <cellStyle name="ハイパーリンク" xfId="514" builtinId="8" hidden="1"/>
    <cellStyle name="ハイパーリンク" xfId="516" builtinId="8" hidden="1"/>
    <cellStyle name="ハイパーリンク" xfId="518" builtinId="8" hidden="1"/>
    <cellStyle name="ハイパーリンク" xfId="520" builtinId="8" hidden="1"/>
    <cellStyle name="ハイパーリンク" xfId="522" builtinId="8" hidden="1"/>
    <cellStyle name="ハイパーリンク" xfId="524" builtinId="8" hidden="1"/>
    <cellStyle name="ハイパーリンク" xfId="526" builtinId="8" hidden="1"/>
    <cellStyle name="ハイパーリンク" xfId="528" builtinId="8" hidden="1"/>
    <cellStyle name="ハイパーリンク" xfId="530" builtinId="8" hidden="1"/>
    <cellStyle name="ハイパーリンク" xfId="532" builtinId="8" hidden="1"/>
    <cellStyle name="ハイパーリンク" xfId="534" builtinId="8" hidden="1"/>
    <cellStyle name="ハイパーリンク" xfId="536" builtinId="8" hidden="1"/>
    <cellStyle name="ハイパーリンク" xfId="538" builtinId="8" hidden="1"/>
    <cellStyle name="ハイパーリンク" xfId="540" builtinId="8" hidden="1"/>
    <cellStyle name="ハイパーリンク" xfId="542" builtinId="8" hidden="1"/>
    <cellStyle name="ハイパーリンク" xfId="544" builtinId="8" hidden="1"/>
    <cellStyle name="ハイパーリンク" xfId="546" builtinId="8" hidden="1"/>
    <cellStyle name="ハイパーリンク" xfId="548" builtinId="8" hidden="1"/>
    <cellStyle name="ハイパーリンク" xfId="550" builtinId="8" hidden="1"/>
    <cellStyle name="ハイパーリンク" xfId="552" builtinId="8" hidden="1"/>
    <cellStyle name="ハイパーリンク" xfId="554" builtinId="8" hidden="1"/>
    <cellStyle name="ハイパーリンク" xfId="556" builtinId="8" hidden="1"/>
    <cellStyle name="ハイパーリンク" xfId="558" builtinId="8" hidden="1"/>
    <cellStyle name="ハイパーリンク" xfId="560" builtinId="8" hidden="1"/>
    <cellStyle name="ハイパーリンク" xfId="562" builtinId="8" hidden="1"/>
    <cellStyle name="ハイパーリンク" xfId="564" builtinId="8" hidden="1"/>
    <cellStyle name="ハイパーリンク" xfId="566" builtinId="8" hidden="1"/>
    <cellStyle name="ハイパーリンク" xfId="568" builtinId="8" hidden="1"/>
    <cellStyle name="ハイパーリンク" xfId="570" builtinId="8" hidden="1"/>
    <cellStyle name="ハイパーリンク" xfId="572" builtinId="8" hidden="1"/>
    <cellStyle name="ハイパーリンク" xfId="574" builtinId="8" hidden="1"/>
    <cellStyle name="ハイパーリンク" xfId="576" builtinId="8" hidden="1"/>
    <cellStyle name="ハイパーリンク" xfId="578" builtinId="8" hidden="1"/>
    <cellStyle name="ハイパーリンク" xfId="580" builtinId="8" hidden="1"/>
    <cellStyle name="ハイパーリンク" xfId="582" builtinId="8" hidden="1"/>
    <cellStyle name="ハイパーリンク" xfId="584" builtinId="8" hidden="1"/>
    <cellStyle name="ハイパーリンク" xfId="586" builtinId="8" hidden="1"/>
    <cellStyle name="ハイパーリンク" xfId="588" builtinId="8" hidden="1"/>
    <cellStyle name="ハイパーリンク" xfId="590" builtinId="8" hidden="1"/>
    <cellStyle name="ハイパーリンク" xfId="592" builtinId="8" hidden="1"/>
    <cellStyle name="ハイパーリンク" xfId="594" builtinId="8" hidden="1"/>
    <cellStyle name="ハイパーリンク" xfId="596" builtinId="8" hidden="1"/>
    <cellStyle name="ハイパーリンク" xfId="598" builtinId="8" hidden="1"/>
    <cellStyle name="ハイパーリンク" xfId="600" builtinId="8" hidden="1"/>
    <cellStyle name="ハイパーリンク" xfId="602" builtinId="8" hidden="1"/>
    <cellStyle name="ハイパーリンク" xfId="604" builtinId="8" hidden="1"/>
    <cellStyle name="ハイパーリンク" xfId="606" builtinId="8" hidden="1"/>
    <cellStyle name="ハイパーリンク" xfId="608" builtinId="8" hidden="1"/>
    <cellStyle name="ハイパーリンク" xfId="610" builtinId="8" hidden="1"/>
    <cellStyle name="ハイパーリンク" xfId="612" builtinId="8" hidden="1"/>
    <cellStyle name="ハイパーリンク" xfId="614" builtinId="8" hidden="1"/>
    <cellStyle name="ハイパーリンク" xfId="616" builtinId="8" hidden="1"/>
    <cellStyle name="ハイパーリンク" xfId="619" builtinId="8" hidden="1"/>
    <cellStyle name="ハイパーリンク" xfId="621" builtinId="8" hidden="1"/>
    <cellStyle name="ハイパーリンク" xfId="623" builtinId="8" hidden="1"/>
    <cellStyle name="ハイパーリンク" xfId="625" builtinId="8" hidden="1"/>
    <cellStyle name="ハイパーリンク" xfId="627" builtinId="8" hidden="1"/>
    <cellStyle name="ハイパーリンク" xfId="629" builtinId="8" hidden="1"/>
    <cellStyle name="ハイパーリンク" xfId="631" builtinId="8" hidden="1"/>
    <cellStyle name="ハイパーリンク" xfId="633" builtinId="8" hidden="1"/>
    <cellStyle name="ハイパーリンク" xfId="635" builtinId="8" hidden="1"/>
    <cellStyle name="ハイパーリンク" xfId="637" builtinId="8" hidden="1"/>
    <cellStyle name="ハイパーリンク" xfId="639" builtinId="8" hidden="1"/>
    <cellStyle name="ハイパーリンク" xfId="641" builtinId="8" hidden="1"/>
    <cellStyle name="ハイパーリンク" xfId="643" builtinId="8" hidden="1"/>
    <cellStyle name="ハイパーリンク" xfId="645" builtinId="8" hidden="1"/>
    <cellStyle name="ハイパーリンク" xfId="647" builtinId="8" hidden="1"/>
    <cellStyle name="ハイパーリンク" xfId="649" builtinId="8" hidden="1"/>
    <cellStyle name="ハイパーリンク" xfId="651" builtinId="8" hidden="1"/>
    <cellStyle name="ハイパーリンク" xfId="653" builtinId="8" hidden="1"/>
    <cellStyle name="ハイパーリンク" xfId="655" builtinId="8" hidden="1"/>
    <cellStyle name="ハイパーリンク" xfId="657" builtinId="8" hidden="1"/>
    <cellStyle name="ハイパーリンク" xfId="659" builtinId="8" hidden="1"/>
    <cellStyle name="ハイパーリンク" xfId="661" builtinId="8" hidden="1"/>
    <cellStyle name="ハイパーリンク" xfId="663" builtinId="8" hidden="1"/>
    <cellStyle name="ハイパーリンク" xfId="665" builtinId="8" hidden="1"/>
    <cellStyle name="ハイパーリンク" xfId="667" builtinId="8" hidden="1"/>
    <cellStyle name="ハイパーリンク" xfId="669" builtinId="8" hidden="1"/>
    <cellStyle name="ハイパーリンク" xfId="671" builtinId="8" hidden="1"/>
    <cellStyle name="ハイパーリンク" xfId="673" builtinId="8" hidden="1"/>
    <cellStyle name="ハイパーリンク" xfId="675" builtinId="8" hidden="1"/>
    <cellStyle name="ハイパーリンク" xfId="677" builtinId="8" hidden="1"/>
    <cellStyle name="ハイパーリンク" xfId="679" builtinId="8" hidden="1"/>
    <cellStyle name="ハイパーリンク" xfId="681" builtinId="8" hidden="1"/>
    <cellStyle name="ハイパーリンク" xfId="683" builtinId="8" hidden="1"/>
    <cellStyle name="ハイパーリンク" xfId="685" builtinId="8" hidden="1"/>
    <cellStyle name="ハイパーリンク" xfId="687" builtinId="8" hidden="1"/>
    <cellStyle name="ハイパーリンク" xfId="689" builtinId="8" hidden="1"/>
    <cellStyle name="ハイパーリンク" xfId="691" builtinId="8" hidden="1"/>
    <cellStyle name="ハイパーリンク" xfId="693" builtinId="8" hidden="1"/>
    <cellStyle name="ハイパーリンク" xfId="695" builtinId="8" hidden="1"/>
    <cellStyle name="ハイパーリンク" xfId="697" builtinId="8" hidden="1"/>
    <cellStyle name="ハイパーリンク" xfId="699" builtinId="8" hidden="1"/>
    <cellStyle name="ハイパーリンク" xfId="701" builtinId="8" hidden="1"/>
    <cellStyle name="ハイパーリンク" xfId="703" builtinId="8" hidden="1"/>
    <cellStyle name="ハイパーリンク" xfId="705" builtinId="8" hidden="1"/>
    <cellStyle name="ハイパーリンク" xfId="707" builtinId="8" hidden="1"/>
    <cellStyle name="ハイパーリンク" xfId="709" builtinId="8" hidden="1"/>
    <cellStyle name="ハイパーリンク" xfId="711" builtinId="8" hidden="1"/>
    <cellStyle name="ハイパーリンク" xfId="713" builtinId="8" hidden="1"/>
    <cellStyle name="ハイパーリンク" xfId="715" builtinId="8" hidden="1"/>
    <cellStyle name="ハイパーリンク" xfId="717" builtinId="8" hidden="1"/>
    <cellStyle name="ハイパーリンク" xfId="719" builtinId="8" hidden="1"/>
    <cellStyle name="ハイパーリンク" xfId="721" builtinId="8" hidden="1"/>
    <cellStyle name="ハイパーリンク" xfId="723" builtinId="8" hidden="1"/>
    <cellStyle name="ハイパーリンク" xfId="725" builtinId="8" hidden="1"/>
    <cellStyle name="ハイパーリンク" xfId="727" builtinId="8" hidden="1"/>
    <cellStyle name="ハイパーリンク" xfId="729" builtinId="8" hidden="1"/>
    <cellStyle name="ハイパーリンク" xfId="731" builtinId="8" hidden="1"/>
    <cellStyle name="ハイパーリンク" xfId="733" builtinId="8" hidden="1"/>
    <cellStyle name="ハイパーリンク" xfId="735" builtinId="8" hidden="1"/>
    <cellStyle name="ハイパーリンク" xfId="737" builtinId="8" hidden="1"/>
    <cellStyle name="ハイパーリンク" xfId="739" builtinId="8" hidden="1"/>
    <cellStyle name="ハイパーリンク" xfId="741" builtinId="8" hidden="1"/>
    <cellStyle name="ハイパーリンク" xfId="743" builtinId="8" hidden="1"/>
    <cellStyle name="ハイパーリンク" xfId="745" builtinId="8" hidden="1"/>
    <cellStyle name="ハイパーリンク" xfId="747" builtinId="8" hidden="1"/>
    <cellStyle name="ハイパーリンク" xfId="749" builtinId="8" hidden="1"/>
    <cellStyle name="ハイパーリンク" xfId="751" builtinId="8" hidden="1"/>
    <cellStyle name="ハイパーリンク" xfId="753" builtinId="8" hidden="1"/>
    <cellStyle name="ハイパーリンク" xfId="755" builtinId="8" hidden="1"/>
    <cellStyle name="ハイパーリンク" xfId="757" builtinId="8" hidden="1"/>
    <cellStyle name="ハイパーリンク" xfId="759" builtinId="8" hidden="1"/>
    <cellStyle name="ハイパーリンク" xfId="761" builtinId="8" hidden="1"/>
    <cellStyle name="ハイパーリンク" xfId="763" builtinId="8" hidden="1"/>
    <cellStyle name="ハイパーリンク" xfId="765" builtinId="8" hidden="1"/>
    <cellStyle name="ハイパーリンク" xfId="767" builtinId="8" hidden="1"/>
    <cellStyle name="ハイパーリンク" xfId="769" builtinId="8" hidden="1"/>
    <cellStyle name="ハイパーリンク" xfId="771" builtinId="8" hidden="1"/>
    <cellStyle name="ハイパーリンク" xfId="773" builtinId="8" hidden="1"/>
    <cellStyle name="ハイパーリンク" xfId="775" builtinId="8" hidden="1"/>
    <cellStyle name="ハイパーリンク" xfId="777" builtinId="8" hidden="1"/>
    <cellStyle name="ハイパーリンク" xfId="779" builtinId="8" hidden="1"/>
    <cellStyle name="ハイパーリンク" xfId="781" builtinId="8" hidden="1"/>
    <cellStyle name="ハイパーリンク" xfId="783" builtinId="8" hidden="1"/>
    <cellStyle name="ハイパーリンク" xfId="785" builtinId="8" hidden="1"/>
    <cellStyle name="ハイパーリンク" xfId="787" builtinId="8" hidden="1"/>
    <cellStyle name="ハイパーリンク" xfId="789" builtinId="8" hidden="1"/>
    <cellStyle name="ハイパーリンク" xfId="791" builtinId="8" hidden="1"/>
    <cellStyle name="ハイパーリンク" xfId="793" builtinId="8" hidden="1"/>
    <cellStyle name="ハイパーリンク" xfId="795" builtinId="8" hidden="1"/>
    <cellStyle name="ハイパーリンク" xfId="797" builtinId="8" hidden="1"/>
    <cellStyle name="ハイパーリンク" xfId="799" builtinId="8" hidden="1"/>
    <cellStyle name="ハイパーリンク" xfId="801" builtinId="8" hidden="1"/>
    <cellStyle name="ハイパーリンク" xfId="803" builtinId="8" hidden="1"/>
    <cellStyle name="ハイパーリンク" xfId="805" builtinId="8" hidden="1"/>
    <cellStyle name="ハイパーリンク" xfId="807" builtinId="8" hidden="1"/>
    <cellStyle name="ハイパーリンク" xfId="809" builtinId="8" hidden="1"/>
    <cellStyle name="ハイパーリンク" xfId="811" builtinId="8" hidden="1"/>
    <cellStyle name="ハイパーリンク" xfId="813" builtinId="8" hidden="1"/>
    <cellStyle name="ハイパーリンク" xfId="815" builtinId="8" hidden="1"/>
    <cellStyle name="ハイパーリンク" xfId="817" builtinId="8" hidden="1"/>
    <cellStyle name="ハイパーリンク" xfId="819" builtinId="8" hidden="1"/>
    <cellStyle name="ハイパーリンク" xfId="821" builtinId="8" hidden="1"/>
    <cellStyle name="ハイパーリンク" xfId="823" builtinId="8" hidden="1"/>
    <cellStyle name="ハイパーリンク" xfId="825" builtinId="8" hidden="1"/>
    <cellStyle name="ハイパーリンク" xfId="827" builtinId="8" hidden="1"/>
    <cellStyle name="ハイパーリンク" xfId="829" builtinId="8" hidden="1"/>
    <cellStyle name="ハイパーリンク" xfId="831" builtinId="8" hidden="1"/>
    <cellStyle name="ハイパーリンク" xfId="833" builtinId="8" hidden="1"/>
    <cellStyle name="ハイパーリンク" xfId="835" builtinId="8" hidden="1"/>
    <cellStyle name="ハイパーリンク" xfId="837" builtinId="8" hidden="1"/>
    <cellStyle name="ハイパーリンク" xfId="839" builtinId="8" hidden="1"/>
    <cellStyle name="ハイパーリンク" xfId="841" builtinId="8" hidden="1"/>
    <cellStyle name="ハイパーリンク" xfId="843" builtinId="8" hidden="1"/>
    <cellStyle name="ハイパーリンク" xfId="845" builtinId="8" hidden="1"/>
    <cellStyle name="ハイパーリンク" xfId="847" builtinId="8" hidden="1"/>
    <cellStyle name="ハイパーリンク" xfId="849" builtinId="8" hidden="1"/>
    <cellStyle name="ハイパーリンク" xfId="851" builtinId="8" hidden="1"/>
    <cellStyle name="ハイパーリンク" xfId="853" builtinId="8" hidden="1"/>
    <cellStyle name="ハイパーリンク" xfId="855" builtinId="8" hidden="1"/>
    <cellStyle name="ハイパーリンク" xfId="857" builtinId="8" hidden="1"/>
    <cellStyle name="ハイパーリンク" xfId="859" builtinId="8" hidden="1"/>
    <cellStyle name="ハイパーリンク" xfId="861" builtinId="8" hidden="1"/>
    <cellStyle name="ハイパーリンク" xfId="863" builtinId="8" hidden="1"/>
    <cellStyle name="ハイパーリンク" xfId="865" builtinId="8" hidden="1"/>
    <cellStyle name="ハイパーリンク" xfId="867" builtinId="8" hidden="1"/>
    <cellStyle name="ハイパーリンク" xfId="869" builtinId="8" hidden="1"/>
    <cellStyle name="ハイパーリンク" xfId="871" builtinId="8" hidden="1"/>
    <cellStyle name="ハイパーリンク" xfId="873" builtinId="8" hidden="1"/>
    <cellStyle name="ハイパーリンク" xfId="875" builtinId="8" hidden="1"/>
    <cellStyle name="ハイパーリンク" xfId="877" builtinId="8" hidden="1"/>
    <cellStyle name="ハイパーリンク" xfId="879" builtinId="8" hidden="1"/>
    <cellStyle name="ハイパーリンク" xfId="881" builtinId="8" hidden="1"/>
    <cellStyle name="ハイパーリンク" xfId="883" builtinId="8" hidden="1"/>
    <cellStyle name="ハイパーリンク" xfId="885" builtinId="8" hidden="1"/>
    <cellStyle name="ハイパーリンク" xfId="887" builtinId="8" hidden="1"/>
    <cellStyle name="ハイパーリンク" xfId="889" builtinId="8" hidden="1"/>
    <cellStyle name="ハイパーリンク" xfId="891" builtinId="8" hidden="1"/>
    <cellStyle name="ハイパーリンク" xfId="893" builtinId="8" hidden="1"/>
    <cellStyle name="ハイパーリンク" xfId="895" builtinId="8" hidden="1"/>
    <cellStyle name="ハイパーリンク" xfId="897" builtinId="8" hidden="1"/>
    <cellStyle name="ハイパーリンク" xfId="899" builtinId="8" hidden="1"/>
    <cellStyle name="ハイパーリンク" xfId="901" builtinId="8" hidden="1"/>
    <cellStyle name="ハイパーリンク" xfId="903" builtinId="8" hidden="1"/>
    <cellStyle name="ハイパーリンク" xfId="905" builtinId="8" hidden="1"/>
    <cellStyle name="ハイパーリンク" xfId="907" builtinId="8" hidden="1"/>
    <cellStyle name="ハイパーリンク" xfId="909" builtinId="8" hidden="1"/>
    <cellStyle name="ハイパーリンク" xfId="911" builtinId="8" hidden="1"/>
    <cellStyle name="ハイパーリンク" xfId="913" builtinId="8" hidden="1"/>
    <cellStyle name="ハイパーリンク" xfId="915" builtinId="8" hidden="1"/>
    <cellStyle name="ハイパーリンク" xfId="917" builtinId="8" hidden="1"/>
    <cellStyle name="ハイパーリンク" xfId="919" builtinId="8" hidden="1"/>
    <cellStyle name="ハイパーリンク" xfId="921" builtinId="8" hidden="1"/>
    <cellStyle name="ハイパーリンク" xfId="923" builtinId="8" hidden="1"/>
    <cellStyle name="ハイパーリンク" xfId="925" builtinId="8" hidden="1"/>
    <cellStyle name="ハイパーリンク" xfId="927" builtinId="8" hidden="1"/>
    <cellStyle name="ハイパーリンク" xfId="929" builtinId="8" hidden="1"/>
    <cellStyle name="ハイパーリンク" xfId="931" builtinId="8" hidden="1"/>
    <cellStyle name="ハイパーリンク" xfId="933" builtinId="8" hidden="1"/>
    <cellStyle name="ハイパーリンク" xfId="935" builtinId="8" hidden="1"/>
    <cellStyle name="ハイパーリンク" xfId="937" builtinId="8" hidden="1"/>
    <cellStyle name="ハイパーリンク" xfId="939" builtinId="8" hidden="1"/>
    <cellStyle name="ハイパーリンク" xfId="941" builtinId="8" hidden="1"/>
    <cellStyle name="ハイパーリンク" xfId="943" builtinId="8" hidden="1"/>
    <cellStyle name="ハイパーリンク" xfId="945" builtinId="8" hidden="1"/>
    <cellStyle name="ハイパーリンク" xfId="947" builtinId="8" hidden="1"/>
    <cellStyle name="ハイパーリンク" xfId="949" builtinId="8" hidden="1"/>
    <cellStyle name="ハイパーリンク" xfId="951" builtinId="8" hidden="1"/>
    <cellStyle name="ハイパーリンク" xfId="953" builtinId="8" hidden="1"/>
    <cellStyle name="ハイパーリンク" xfId="955" builtinId="8" hidden="1"/>
    <cellStyle name="ハイパーリンク" xfId="957" builtinId="8" hidden="1"/>
    <cellStyle name="ハイパーリンク" xfId="959" builtinId="8" hidden="1"/>
    <cellStyle name="ハイパーリンク" xfId="961" builtinId="8" hidden="1"/>
    <cellStyle name="ハイパーリンク" xfId="963" builtinId="8" hidden="1"/>
    <cellStyle name="ハイパーリンク" xfId="965" builtinId="8" hidden="1"/>
    <cellStyle name="ハイパーリンク" xfId="967" builtinId="8" hidden="1"/>
    <cellStyle name="ハイパーリンク" xfId="969" builtinId="8" hidden="1"/>
    <cellStyle name="ハイパーリンク" xfId="971" builtinId="8" hidden="1"/>
    <cellStyle name="ハイパーリンク" xfId="973" builtinId="8" hidden="1"/>
    <cellStyle name="ハイパーリンク" xfId="975" builtinId="8" hidden="1"/>
    <cellStyle name="ハイパーリンク" xfId="977" builtinId="8" hidden="1"/>
    <cellStyle name="ハイパーリンク" xfId="979" builtinId="8" hidden="1"/>
    <cellStyle name="ハイパーリンク" xfId="981" builtinId="8" hidden="1"/>
    <cellStyle name="ハイパーリンク" xfId="983" builtinId="8" hidden="1"/>
    <cellStyle name="ハイパーリンク" xfId="985" builtinId="8" hidden="1"/>
    <cellStyle name="ハイパーリンク" xfId="987" builtinId="8" hidden="1"/>
    <cellStyle name="ハイパーリンク" xfId="989" builtinId="8" hidden="1"/>
    <cellStyle name="ハイパーリンク" xfId="991" builtinId="8" hidden="1"/>
    <cellStyle name="ハイパーリンク" xfId="993" builtinId="8" hidden="1"/>
    <cellStyle name="ハイパーリンク" xfId="995" builtinId="8" hidden="1"/>
    <cellStyle name="ハイパーリンク" xfId="997" builtinId="8" hidden="1"/>
    <cellStyle name="ハイパーリンク" xfId="999" builtinId="8" hidden="1"/>
    <cellStyle name="ハイパーリンク" xfId="1001" builtinId="8" hidden="1"/>
    <cellStyle name="ハイパーリンク" xfId="1003" builtinId="8" hidden="1"/>
    <cellStyle name="ハイパーリンク" xfId="1005" builtinId="8" hidden="1"/>
    <cellStyle name="ハイパーリンク" xfId="1007" builtinId="8" hidden="1"/>
    <cellStyle name="ハイパーリンク" xfId="1009" builtinId="8" hidden="1"/>
    <cellStyle name="ハイパーリンク" xfId="1011" builtinId="8" hidden="1"/>
    <cellStyle name="ハイパーリンク" xfId="1013" builtinId="8" hidden="1"/>
    <cellStyle name="ハイパーリンク" xfId="1015" builtinId="8" hidden="1"/>
    <cellStyle name="ハイパーリンク" xfId="1017" builtinId="8" hidden="1"/>
    <cellStyle name="ハイパーリンク" xfId="1019" builtinId="8" hidden="1"/>
    <cellStyle name="ハイパーリンク" xfId="1021" builtinId="8" hidden="1"/>
    <cellStyle name="ハイパーリンク" xfId="1023" builtinId="8" hidden="1"/>
    <cellStyle name="ハイパーリンク" xfId="1025" builtinId="8" hidden="1"/>
    <cellStyle name="ハイパーリンク" xfId="1027" builtinId="8" hidden="1"/>
    <cellStyle name="ハイパーリンク" xfId="1029" builtinId="8" hidden="1"/>
    <cellStyle name="ハイパーリンク" xfId="1031" builtinId="8" hidden="1"/>
    <cellStyle name="ハイパーリンク" xfId="1033" builtinId="8" hidden="1"/>
    <cellStyle name="ハイパーリンク" xfId="1035" builtinId="8" hidden="1"/>
    <cellStyle name="ハイパーリンク" xfId="1037" builtinId="8" hidden="1"/>
    <cellStyle name="ハイパーリンク" xfId="1039" builtinId="8" hidden="1"/>
    <cellStyle name="ハイパーリンク" xfId="1041" builtinId="8" hidden="1"/>
    <cellStyle name="ハイパーリンク" xfId="1043" builtinId="8" hidden="1"/>
    <cellStyle name="ハイパーリンク" xfId="1045" builtinId="8" hidden="1"/>
    <cellStyle name="ハイパーリンク" xfId="1047" builtinId="8" hidden="1"/>
    <cellStyle name="ハイパーリンク" xfId="1049" builtinId="8" hidden="1"/>
    <cellStyle name="ハイパーリンク" xfId="1051" builtinId="8" hidden="1"/>
    <cellStyle name="ハイパーリンク" xfId="1053" builtinId="8" hidden="1"/>
    <cellStyle name="ハイパーリンク" xfId="1055" builtinId="8" hidden="1"/>
    <cellStyle name="ハイパーリンク" xfId="1057" builtinId="8" hidden="1"/>
    <cellStyle name="ハイパーリンク" xfId="1059" builtinId="8" hidden="1"/>
    <cellStyle name="ハイパーリンク" xfId="1061" builtinId="8" hidden="1"/>
    <cellStyle name="ハイパーリンク" xfId="1063" builtinId="8" hidden="1"/>
    <cellStyle name="ハイパーリンク" xfId="1065" builtinId="8" hidden="1"/>
    <cellStyle name="ハイパーリンク" xfId="1067" builtinId="8" hidden="1"/>
    <cellStyle name="ハイパーリンク" xfId="1069" builtinId="8" hidden="1"/>
    <cellStyle name="ハイパーリンク" xfId="1071" builtinId="8" hidden="1"/>
    <cellStyle name="ハイパーリンク" xfId="1073" builtinId="8" hidden="1"/>
    <cellStyle name="ハイパーリンク" xfId="1075" builtinId="8" hidden="1"/>
    <cellStyle name="ハイパーリンク" xfId="1077" builtinId="8" hidden="1"/>
    <cellStyle name="ハイパーリンク" xfId="1079" builtinId="8" hidden="1"/>
    <cellStyle name="ハイパーリンク" xfId="1081" builtinId="8" hidden="1"/>
    <cellStyle name="ハイパーリンク" xfId="1083" builtinId="8" hidden="1"/>
    <cellStyle name="ハイパーリンク" xfId="1085" builtinId="8" hidden="1"/>
    <cellStyle name="ハイパーリンク" xfId="1087" builtinId="8" hidden="1"/>
    <cellStyle name="ハイパーリンク" xfId="1089" builtinId="8" hidden="1"/>
    <cellStyle name="ハイパーリンク" xfId="1091" builtinId="8" hidden="1"/>
    <cellStyle name="ハイパーリンク" xfId="1093" builtinId="8" hidden="1"/>
    <cellStyle name="ハイパーリンク" xfId="1095" builtinId="8" hidden="1"/>
    <cellStyle name="ハイパーリンク" xfId="1097" builtinId="8" hidden="1"/>
    <cellStyle name="ハイパーリンク" xfId="1099" builtinId="8" hidden="1"/>
    <cellStyle name="ハイパーリンク" xfId="1101" builtinId="8" hidden="1"/>
    <cellStyle name="ハイパーリンク" xfId="1103" builtinId="8" hidden="1"/>
    <cellStyle name="ハイパーリンク" xfId="1105" builtinId="8" hidden="1"/>
    <cellStyle name="ハイパーリンク" xfId="1107" builtinId="8" hidden="1"/>
    <cellStyle name="ハイパーリンク" xfId="1109" builtinId="8" hidden="1"/>
    <cellStyle name="ハイパーリンク" xfId="1111" builtinId="8" hidden="1"/>
    <cellStyle name="ハイパーリンク" xfId="1113" builtinId="8" hidden="1"/>
    <cellStyle name="ハイパーリンク" xfId="1115" builtinId="8" hidden="1"/>
    <cellStyle name="ハイパーリンク" xfId="1117" builtinId="8" hidden="1"/>
    <cellStyle name="ハイパーリンク" xfId="1119" builtinId="8" hidden="1"/>
    <cellStyle name="標準" xfId="0" builtinId="0"/>
    <cellStyle name="標準 2" xfId="618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7" builtinId="9" hidden="1"/>
    <cellStyle name="表示済みのハイパーリンク" xfId="159" builtinId="9" hidden="1"/>
    <cellStyle name="表示済みのハイパーリンク" xfId="161" builtinId="9" hidden="1"/>
    <cellStyle name="表示済みのハイパーリンク" xfId="163" builtinId="9" hidden="1"/>
    <cellStyle name="表示済みのハイパーリンク" xfId="165" builtinId="9" hidden="1"/>
    <cellStyle name="表示済みのハイパーリンク" xfId="167" builtinId="9" hidden="1"/>
    <cellStyle name="表示済みのハイパーリンク" xfId="169" builtinId="9" hidden="1"/>
    <cellStyle name="表示済みのハイパーリンク" xfId="171" builtinId="9" hidden="1"/>
    <cellStyle name="表示済みのハイパーリンク" xfId="173" builtinId="9" hidden="1"/>
    <cellStyle name="表示済みのハイパーリンク" xfId="175" builtinId="9" hidden="1"/>
    <cellStyle name="表示済みのハイパーリンク" xfId="177" builtinId="9" hidden="1"/>
    <cellStyle name="表示済みのハイパーリンク" xfId="179" builtinId="9" hidden="1"/>
    <cellStyle name="表示済みのハイパーリンク" xfId="181" builtinId="9" hidden="1"/>
    <cellStyle name="表示済みのハイパーリンク" xfId="183" builtinId="9" hidden="1"/>
    <cellStyle name="表示済みのハイパーリンク" xfId="185" builtinId="9" hidden="1"/>
    <cellStyle name="表示済みのハイパーリンク" xfId="187" builtinId="9" hidden="1"/>
    <cellStyle name="表示済みのハイパーリンク" xfId="189" builtinId="9" hidden="1"/>
    <cellStyle name="表示済みのハイパーリンク" xfId="191" builtinId="9" hidden="1"/>
    <cellStyle name="表示済みのハイパーリンク" xfId="193" builtinId="9" hidden="1"/>
    <cellStyle name="表示済みのハイパーリンク" xfId="195" builtinId="9" hidden="1"/>
    <cellStyle name="表示済みのハイパーリンク" xfId="197" builtinId="9" hidden="1"/>
    <cellStyle name="表示済みのハイパーリンク" xfId="199" builtinId="9" hidden="1"/>
    <cellStyle name="表示済みのハイパーリンク" xfId="201" builtinId="9" hidden="1"/>
    <cellStyle name="表示済みのハイパーリンク" xfId="203" builtinId="9" hidden="1"/>
    <cellStyle name="表示済みのハイパーリンク" xfId="205" builtinId="9" hidden="1"/>
    <cellStyle name="表示済みのハイパーリンク" xfId="207" builtinId="9" hidden="1"/>
    <cellStyle name="表示済みのハイパーリンク" xfId="209" builtinId="9" hidden="1"/>
    <cellStyle name="表示済みのハイパーリンク" xfId="211" builtinId="9" hidden="1"/>
    <cellStyle name="表示済みのハイパーリンク" xfId="213" builtinId="9" hidden="1"/>
    <cellStyle name="表示済みのハイパーリンク" xfId="215" builtinId="9" hidden="1"/>
    <cellStyle name="表示済みのハイパーリンク" xfId="217" builtinId="9" hidden="1"/>
    <cellStyle name="表示済みのハイパーリンク" xfId="219" builtinId="9" hidden="1"/>
    <cellStyle name="表示済みのハイパーリンク" xfId="221" builtinId="9" hidden="1"/>
    <cellStyle name="表示済みのハイパーリンク" xfId="223" builtinId="9" hidden="1"/>
    <cellStyle name="表示済みのハイパーリンク" xfId="225" builtinId="9" hidden="1"/>
    <cellStyle name="表示済みのハイパーリンク" xfId="227" builtinId="9" hidden="1"/>
    <cellStyle name="表示済みのハイパーリンク" xfId="229" builtinId="9" hidden="1"/>
    <cellStyle name="表示済みのハイパーリンク" xfId="231" builtinId="9" hidden="1"/>
    <cellStyle name="表示済みのハイパーリンク" xfId="233" builtinId="9" hidden="1"/>
    <cellStyle name="表示済みのハイパーリンク" xfId="235" builtinId="9" hidden="1"/>
    <cellStyle name="表示済みのハイパーリンク" xfId="237" builtinId="9" hidden="1"/>
    <cellStyle name="表示済みのハイパーリンク" xfId="239" builtinId="9" hidden="1"/>
    <cellStyle name="表示済みのハイパーリンク" xfId="241" builtinId="9" hidden="1"/>
    <cellStyle name="表示済みのハイパーリンク" xfId="243" builtinId="9" hidden="1"/>
    <cellStyle name="表示済みのハイパーリンク" xfId="245" builtinId="9" hidden="1"/>
    <cellStyle name="表示済みのハイパーリンク" xfId="247" builtinId="9" hidden="1"/>
    <cellStyle name="表示済みのハイパーリンク" xfId="249" builtinId="9" hidden="1"/>
    <cellStyle name="表示済みのハイパーリンク" xfId="251" builtinId="9" hidden="1"/>
    <cellStyle name="表示済みのハイパーリンク" xfId="253" builtinId="9" hidden="1"/>
    <cellStyle name="表示済みのハイパーリンク" xfId="255" builtinId="9" hidden="1"/>
    <cellStyle name="表示済みのハイパーリンク" xfId="257" builtinId="9" hidden="1"/>
    <cellStyle name="表示済みのハイパーリンク" xfId="259" builtinId="9" hidden="1"/>
    <cellStyle name="表示済みのハイパーリンク" xfId="261" builtinId="9" hidden="1"/>
    <cellStyle name="表示済みのハイパーリンク" xfId="263" builtinId="9" hidden="1"/>
    <cellStyle name="表示済みのハイパーリンク" xfId="265" builtinId="9" hidden="1"/>
    <cellStyle name="表示済みのハイパーリンク" xfId="267" builtinId="9" hidden="1"/>
    <cellStyle name="表示済みのハイパーリンク" xfId="269" builtinId="9" hidden="1"/>
    <cellStyle name="表示済みのハイパーリンク" xfId="271" builtinId="9" hidden="1"/>
    <cellStyle name="表示済みのハイパーリンク" xfId="273" builtinId="9" hidden="1"/>
    <cellStyle name="表示済みのハイパーリンク" xfId="275" builtinId="9" hidden="1"/>
    <cellStyle name="表示済みのハイパーリンク" xfId="277" builtinId="9" hidden="1"/>
    <cellStyle name="表示済みのハイパーリンク" xfId="279" builtinId="9" hidden="1"/>
    <cellStyle name="表示済みのハイパーリンク" xfId="281" builtinId="9" hidden="1"/>
    <cellStyle name="表示済みのハイパーリンク" xfId="283" builtinId="9" hidden="1"/>
    <cellStyle name="表示済みのハイパーリンク" xfId="285" builtinId="9" hidden="1"/>
    <cellStyle name="表示済みのハイパーリンク" xfId="287" builtinId="9" hidden="1"/>
    <cellStyle name="表示済みのハイパーリンク" xfId="289" builtinId="9" hidden="1"/>
    <cellStyle name="表示済みのハイパーリンク" xfId="291" builtinId="9" hidden="1"/>
    <cellStyle name="表示済みのハイパーリンク" xfId="293" builtinId="9" hidden="1"/>
    <cellStyle name="表示済みのハイパーリンク" xfId="295" builtinId="9" hidden="1"/>
    <cellStyle name="表示済みのハイパーリンク" xfId="297" builtinId="9" hidden="1"/>
    <cellStyle name="表示済みのハイパーリンク" xfId="299" builtinId="9" hidden="1"/>
    <cellStyle name="表示済みのハイパーリンク" xfId="301" builtinId="9" hidden="1"/>
    <cellStyle name="表示済みのハイパーリンク" xfId="303" builtinId="9" hidden="1"/>
    <cellStyle name="表示済みのハイパーリンク" xfId="305" builtinId="9" hidden="1"/>
    <cellStyle name="表示済みのハイパーリンク" xfId="307" builtinId="9" hidden="1"/>
    <cellStyle name="表示済みのハイパーリンク" xfId="309" builtinId="9" hidden="1"/>
    <cellStyle name="表示済みのハイパーリンク" xfId="311" builtinId="9" hidden="1"/>
    <cellStyle name="表示済みのハイパーリンク" xfId="313" builtinId="9" hidden="1"/>
    <cellStyle name="表示済みのハイパーリンク" xfId="315" builtinId="9" hidden="1"/>
    <cellStyle name="表示済みのハイパーリンク" xfId="317" builtinId="9" hidden="1"/>
    <cellStyle name="表示済みのハイパーリンク" xfId="319" builtinId="9" hidden="1"/>
    <cellStyle name="表示済みのハイパーリンク" xfId="321" builtinId="9" hidden="1"/>
    <cellStyle name="表示済みのハイパーリンク" xfId="323" builtinId="9" hidden="1"/>
    <cellStyle name="表示済みのハイパーリンク" xfId="325" builtinId="9" hidden="1"/>
    <cellStyle name="表示済みのハイパーリンク" xfId="327" builtinId="9" hidden="1"/>
    <cellStyle name="表示済みのハイパーリンク" xfId="329" builtinId="9" hidden="1"/>
    <cellStyle name="表示済みのハイパーリンク" xfId="331" builtinId="9" hidden="1"/>
    <cellStyle name="表示済みのハイパーリンク" xfId="333" builtinId="9" hidden="1"/>
    <cellStyle name="表示済みのハイパーリンク" xfId="335" builtinId="9" hidden="1"/>
    <cellStyle name="表示済みのハイパーリンク" xfId="337" builtinId="9" hidden="1"/>
    <cellStyle name="表示済みのハイパーリンク" xfId="339" builtinId="9" hidden="1"/>
    <cellStyle name="表示済みのハイパーリンク" xfId="341" builtinId="9" hidden="1"/>
    <cellStyle name="表示済みのハイパーリンク" xfId="343" builtinId="9" hidden="1"/>
    <cellStyle name="表示済みのハイパーリンク" xfId="345" builtinId="9" hidden="1"/>
    <cellStyle name="表示済みのハイパーリンク" xfId="347" builtinId="9" hidden="1"/>
    <cellStyle name="表示済みのハイパーリンク" xfId="349" builtinId="9" hidden="1"/>
    <cellStyle name="表示済みのハイパーリンク" xfId="351" builtinId="9" hidden="1"/>
    <cellStyle name="表示済みのハイパーリンク" xfId="353" builtinId="9" hidden="1"/>
    <cellStyle name="表示済みのハイパーリンク" xfId="355" builtinId="9" hidden="1"/>
    <cellStyle name="表示済みのハイパーリンク" xfId="357" builtinId="9" hidden="1"/>
    <cellStyle name="表示済みのハイパーリンク" xfId="359" builtinId="9" hidden="1"/>
    <cellStyle name="表示済みのハイパーリンク" xfId="361" builtinId="9" hidden="1"/>
    <cellStyle name="表示済みのハイパーリンク" xfId="363" builtinId="9" hidden="1"/>
    <cellStyle name="表示済みのハイパーリンク" xfId="365" builtinId="9" hidden="1"/>
    <cellStyle name="表示済みのハイパーリンク" xfId="367" builtinId="9" hidden="1"/>
    <cellStyle name="表示済みのハイパーリンク" xfId="369" builtinId="9" hidden="1"/>
    <cellStyle name="表示済みのハイパーリンク" xfId="371" builtinId="9" hidden="1"/>
    <cellStyle name="表示済みのハイパーリンク" xfId="373" builtinId="9" hidden="1"/>
    <cellStyle name="表示済みのハイパーリンク" xfId="375" builtinId="9" hidden="1"/>
    <cellStyle name="表示済みのハイパーリンク" xfId="377" builtinId="9" hidden="1"/>
    <cellStyle name="表示済みのハイパーリンク" xfId="379" builtinId="9" hidden="1"/>
    <cellStyle name="表示済みのハイパーリンク" xfId="381" builtinId="9" hidden="1"/>
    <cellStyle name="表示済みのハイパーリンク" xfId="383" builtinId="9" hidden="1"/>
    <cellStyle name="表示済みのハイパーリンク" xfId="385" builtinId="9" hidden="1"/>
    <cellStyle name="表示済みのハイパーリンク" xfId="387" builtinId="9" hidden="1"/>
    <cellStyle name="表示済みのハイパーリンク" xfId="389" builtinId="9" hidden="1"/>
    <cellStyle name="表示済みのハイパーリンク" xfId="391" builtinId="9" hidden="1"/>
    <cellStyle name="表示済みのハイパーリンク" xfId="393" builtinId="9" hidden="1"/>
    <cellStyle name="表示済みのハイパーリンク" xfId="395" builtinId="9" hidden="1"/>
    <cellStyle name="表示済みのハイパーリンク" xfId="397" builtinId="9" hidden="1"/>
    <cellStyle name="表示済みのハイパーリンク" xfId="399" builtinId="9" hidden="1"/>
    <cellStyle name="表示済みのハイパーリンク" xfId="401" builtinId="9" hidden="1"/>
    <cellStyle name="表示済みのハイパーリンク" xfId="403" builtinId="9" hidden="1"/>
    <cellStyle name="表示済みのハイパーリンク" xfId="405" builtinId="9" hidden="1"/>
    <cellStyle name="表示済みのハイパーリンク" xfId="407" builtinId="9" hidden="1"/>
    <cellStyle name="表示済みのハイパーリンク" xfId="409" builtinId="9" hidden="1"/>
    <cellStyle name="表示済みのハイパーリンク" xfId="411" builtinId="9" hidden="1"/>
    <cellStyle name="表示済みのハイパーリンク" xfId="413" builtinId="9" hidden="1"/>
    <cellStyle name="表示済みのハイパーリンク" xfId="415" builtinId="9" hidden="1"/>
    <cellStyle name="表示済みのハイパーリンク" xfId="417" builtinId="9" hidden="1"/>
    <cellStyle name="表示済みのハイパーリンク" xfId="419" builtinId="9" hidden="1"/>
    <cellStyle name="表示済みのハイパーリンク" xfId="421" builtinId="9" hidden="1"/>
    <cellStyle name="表示済みのハイパーリンク" xfId="423" builtinId="9" hidden="1"/>
    <cellStyle name="表示済みのハイパーリンク" xfId="425" builtinId="9" hidden="1"/>
    <cellStyle name="表示済みのハイパーリンク" xfId="427" builtinId="9" hidden="1"/>
    <cellStyle name="表示済みのハイパーリンク" xfId="429" builtinId="9" hidden="1"/>
    <cellStyle name="表示済みのハイパーリンク" xfId="431" builtinId="9" hidden="1"/>
    <cellStyle name="表示済みのハイパーリンク" xfId="433" builtinId="9" hidden="1"/>
    <cellStyle name="表示済みのハイパーリンク" xfId="435" builtinId="9" hidden="1"/>
    <cellStyle name="表示済みのハイパーリンク" xfId="437" builtinId="9" hidden="1"/>
    <cellStyle name="表示済みのハイパーリンク" xfId="439" builtinId="9" hidden="1"/>
    <cellStyle name="表示済みのハイパーリンク" xfId="441" builtinId="9" hidden="1"/>
    <cellStyle name="表示済みのハイパーリンク" xfId="443" builtinId="9" hidden="1"/>
    <cellStyle name="表示済みのハイパーリンク" xfId="445" builtinId="9" hidden="1"/>
    <cellStyle name="表示済みのハイパーリンク" xfId="447" builtinId="9" hidden="1"/>
    <cellStyle name="表示済みのハイパーリンク" xfId="449" builtinId="9" hidden="1"/>
    <cellStyle name="表示済みのハイパーリンク" xfId="451" builtinId="9" hidden="1"/>
    <cellStyle name="表示済みのハイパーリンク" xfId="453" builtinId="9" hidden="1"/>
    <cellStyle name="表示済みのハイパーリンク" xfId="455" builtinId="9" hidden="1"/>
    <cellStyle name="表示済みのハイパーリンク" xfId="457" builtinId="9" hidden="1"/>
    <cellStyle name="表示済みのハイパーリンク" xfId="459" builtinId="9" hidden="1"/>
    <cellStyle name="表示済みのハイパーリンク" xfId="461" builtinId="9" hidden="1"/>
    <cellStyle name="表示済みのハイパーリンク" xfId="463" builtinId="9" hidden="1"/>
    <cellStyle name="表示済みのハイパーリンク" xfId="465" builtinId="9" hidden="1"/>
    <cellStyle name="表示済みのハイパーリンク" xfId="467" builtinId="9" hidden="1"/>
    <cellStyle name="表示済みのハイパーリンク" xfId="469" builtinId="9" hidden="1"/>
    <cellStyle name="表示済みのハイパーリンク" xfId="471" builtinId="9" hidden="1"/>
    <cellStyle name="表示済みのハイパーリンク" xfId="473" builtinId="9" hidden="1"/>
    <cellStyle name="表示済みのハイパーリンク" xfId="475" builtinId="9" hidden="1"/>
    <cellStyle name="表示済みのハイパーリンク" xfId="477" builtinId="9" hidden="1"/>
    <cellStyle name="表示済みのハイパーリンク" xfId="479" builtinId="9" hidden="1"/>
    <cellStyle name="表示済みのハイパーリンク" xfId="481" builtinId="9" hidden="1"/>
    <cellStyle name="表示済みのハイパーリンク" xfId="483" builtinId="9" hidden="1"/>
    <cellStyle name="表示済みのハイパーリンク" xfId="485" builtinId="9" hidden="1"/>
    <cellStyle name="表示済みのハイパーリンク" xfId="487" builtinId="9" hidden="1"/>
    <cellStyle name="表示済みのハイパーリンク" xfId="489" builtinId="9" hidden="1"/>
    <cellStyle name="表示済みのハイパーリンク" xfId="491" builtinId="9" hidden="1"/>
    <cellStyle name="表示済みのハイパーリンク" xfId="493" builtinId="9" hidden="1"/>
    <cellStyle name="表示済みのハイパーリンク" xfId="495" builtinId="9" hidden="1"/>
    <cellStyle name="表示済みのハイパーリンク" xfId="497" builtinId="9" hidden="1"/>
    <cellStyle name="表示済みのハイパーリンク" xfId="499" builtinId="9" hidden="1"/>
    <cellStyle name="表示済みのハイパーリンク" xfId="501" builtinId="9" hidden="1"/>
    <cellStyle name="表示済みのハイパーリンク" xfId="503" builtinId="9" hidden="1"/>
    <cellStyle name="表示済みのハイパーリンク" xfId="505" builtinId="9" hidden="1"/>
    <cellStyle name="表示済みのハイパーリンク" xfId="507" builtinId="9" hidden="1"/>
    <cellStyle name="表示済みのハイパーリンク" xfId="509" builtinId="9" hidden="1"/>
    <cellStyle name="表示済みのハイパーリンク" xfId="511" builtinId="9" hidden="1"/>
    <cellStyle name="表示済みのハイパーリンク" xfId="513" builtinId="9" hidden="1"/>
    <cellStyle name="表示済みのハイパーリンク" xfId="515" builtinId="9" hidden="1"/>
    <cellStyle name="表示済みのハイパーリンク" xfId="517" builtinId="9" hidden="1"/>
    <cellStyle name="表示済みのハイパーリンク" xfId="519" builtinId="9" hidden="1"/>
    <cellStyle name="表示済みのハイパーリンク" xfId="521" builtinId="9" hidden="1"/>
    <cellStyle name="表示済みのハイパーリンク" xfId="523" builtinId="9" hidden="1"/>
    <cellStyle name="表示済みのハイパーリンク" xfId="525" builtinId="9" hidden="1"/>
    <cellStyle name="表示済みのハイパーリンク" xfId="527" builtinId="9" hidden="1"/>
    <cellStyle name="表示済みのハイパーリンク" xfId="529" builtinId="9" hidden="1"/>
    <cellStyle name="表示済みのハイパーリンク" xfId="531" builtinId="9" hidden="1"/>
    <cellStyle name="表示済みのハイパーリンク" xfId="533" builtinId="9" hidden="1"/>
    <cellStyle name="表示済みのハイパーリンク" xfId="535" builtinId="9" hidden="1"/>
    <cellStyle name="表示済みのハイパーリンク" xfId="537" builtinId="9" hidden="1"/>
    <cellStyle name="表示済みのハイパーリンク" xfId="539" builtinId="9" hidden="1"/>
    <cellStyle name="表示済みのハイパーリンク" xfId="541" builtinId="9" hidden="1"/>
    <cellStyle name="表示済みのハイパーリンク" xfId="543" builtinId="9" hidden="1"/>
    <cellStyle name="表示済みのハイパーリンク" xfId="545" builtinId="9" hidden="1"/>
    <cellStyle name="表示済みのハイパーリンク" xfId="547" builtinId="9" hidden="1"/>
    <cellStyle name="表示済みのハイパーリンク" xfId="549" builtinId="9" hidden="1"/>
    <cellStyle name="表示済みのハイパーリンク" xfId="551" builtinId="9" hidden="1"/>
    <cellStyle name="表示済みのハイパーリンク" xfId="553" builtinId="9" hidden="1"/>
    <cellStyle name="表示済みのハイパーリンク" xfId="555" builtinId="9" hidden="1"/>
    <cellStyle name="表示済みのハイパーリンク" xfId="557" builtinId="9" hidden="1"/>
    <cellStyle name="表示済みのハイパーリンク" xfId="559" builtinId="9" hidden="1"/>
    <cellStyle name="表示済みのハイパーリンク" xfId="561" builtinId="9" hidden="1"/>
    <cellStyle name="表示済みのハイパーリンク" xfId="563" builtinId="9" hidden="1"/>
    <cellStyle name="表示済みのハイパーリンク" xfId="565" builtinId="9" hidden="1"/>
    <cellStyle name="表示済みのハイパーリンク" xfId="567" builtinId="9" hidden="1"/>
    <cellStyle name="表示済みのハイパーリンク" xfId="569" builtinId="9" hidden="1"/>
    <cellStyle name="表示済みのハイパーリンク" xfId="571" builtinId="9" hidden="1"/>
    <cellStyle name="表示済みのハイパーリンク" xfId="573" builtinId="9" hidden="1"/>
    <cellStyle name="表示済みのハイパーリンク" xfId="575" builtinId="9" hidden="1"/>
    <cellStyle name="表示済みのハイパーリンク" xfId="577" builtinId="9" hidden="1"/>
    <cellStyle name="表示済みのハイパーリンク" xfId="579" builtinId="9" hidden="1"/>
    <cellStyle name="表示済みのハイパーリンク" xfId="581" builtinId="9" hidden="1"/>
    <cellStyle name="表示済みのハイパーリンク" xfId="583" builtinId="9" hidden="1"/>
    <cellStyle name="表示済みのハイパーリンク" xfId="585" builtinId="9" hidden="1"/>
    <cellStyle name="表示済みのハイパーリンク" xfId="587" builtinId="9" hidden="1"/>
    <cellStyle name="表示済みのハイパーリンク" xfId="589" builtinId="9" hidden="1"/>
    <cellStyle name="表示済みのハイパーリンク" xfId="591" builtinId="9" hidden="1"/>
    <cellStyle name="表示済みのハイパーリンク" xfId="593" builtinId="9" hidden="1"/>
    <cellStyle name="表示済みのハイパーリンク" xfId="595" builtinId="9" hidden="1"/>
    <cellStyle name="表示済みのハイパーリンク" xfId="597" builtinId="9" hidden="1"/>
    <cellStyle name="表示済みのハイパーリンク" xfId="599" builtinId="9" hidden="1"/>
    <cellStyle name="表示済みのハイパーリンク" xfId="601" builtinId="9" hidden="1"/>
    <cellStyle name="表示済みのハイパーリンク" xfId="603" builtinId="9" hidden="1"/>
    <cellStyle name="表示済みのハイパーリンク" xfId="605" builtinId="9" hidden="1"/>
    <cellStyle name="表示済みのハイパーリンク" xfId="607" builtinId="9" hidden="1"/>
    <cellStyle name="表示済みのハイパーリンク" xfId="609" builtinId="9" hidden="1"/>
    <cellStyle name="表示済みのハイパーリンク" xfId="611" builtinId="9" hidden="1"/>
    <cellStyle name="表示済みのハイパーリンク" xfId="613" builtinId="9" hidden="1"/>
    <cellStyle name="表示済みのハイパーリンク" xfId="615" builtinId="9" hidden="1"/>
    <cellStyle name="表示済みのハイパーリンク" xfId="617" builtinId="9" hidden="1"/>
    <cellStyle name="表示済みのハイパーリンク" xfId="620" builtinId="9" hidden="1"/>
    <cellStyle name="表示済みのハイパーリンク" xfId="622" builtinId="9" hidden="1"/>
    <cellStyle name="表示済みのハイパーリンク" xfId="624" builtinId="9" hidden="1"/>
    <cellStyle name="表示済みのハイパーリンク" xfId="626" builtinId="9" hidden="1"/>
    <cellStyle name="表示済みのハイパーリンク" xfId="628" builtinId="9" hidden="1"/>
    <cellStyle name="表示済みのハイパーリンク" xfId="630" builtinId="9" hidden="1"/>
    <cellStyle name="表示済みのハイパーリンク" xfId="632" builtinId="9" hidden="1"/>
    <cellStyle name="表示済みのハイパーリンク" xfId="634" builtinId="9" hidden="1"/>
    <cellStyle name="表示済みのハイパーリンク" xfId="636" builtinId="9" hidden="1"/>
    <cellStyle name="表示済みのハイパーリンク" xfId="638" builtinId="9" hidden="1"/>
    <cellStyle name="表示済みのハイパーリンク" xfId="640" builtinId="9" hidden="1"/>
    <cellStyle name="表示済みのハイパーリンク" xfId="642" builtinId="9" hidden="1"/>
    <cellStyle name="表示済みのハイパーリンク" xfId="644" builtinId="9" hidden="1"/>
    <cellStyle name="表示済みのハイパーリンク" xfId="646" builtinId="9" hidden="1"/>
    <cellStyle name="表示済みのハイパーリンク" xfId="648" builtinId="9" hidden="1"/>
    <cellStyle name="表示済みのハイパーリンク" xfId="650" builtinId="9" hidden="1"/>
    <cellStyle name="表示済みのハイパーリンク" xfId="652" builtinId="9" hidden="1"/>
    <cellStyle name="表示済みのハイパーリンク" xfId="654" builtinId="9" hidden="1"/>
    <cellStyle name="表示済みのハイパーリンク" xfId="656" builtinId="9" hidden="1"/>
    <cellStyle name="表示済みのハイパーリンク" xfId="658" builtinId="9" hidden="1"/>
    <cellStyle name="表示済みのハイパーリンク" xfId="660" builtinId="9" hidden="1"/>
    <cellStyle name="表示済みのハイパーリンク" xfId="662" builtinId="9" hidden="1"/>
    <cellStyle name="表示済みのハイパーリンク" xfId="664" builtinId="9" hidden="1"/>
    <cellStyle name="表示済みのハイパーリンク" xfId="666" builtinId="9" hidden="1"/>
    <cellStyle name="表示済みのハイパーリンク" xfId="668" builtinId="9" hidden="1"/>
    <cellStyle name="表示済みのハイパーリンク" xfId="670" builtinId="9" hidden="1"/>
    <cellStyle name="表示済みのハイパーリンク" xfId="672" builtinId="9" hidden="1"/>
    <cellStyle name="表示済みのハイパーリンク" xfId="674" builtinId="9" hidden="1"/>
    <cellStyle name="表示済みのハイパーリンク" xfId="676" builtinId="9" hidden="1"/>
    <cellStyle name="表示済みのハイパーリンク" xfId="678" builtinId="9" hidden="1"/>
    <cellStyle name="表示済みのハイパーリンク" xfId="680" builtinId="9" hidden="1"/>
    <cellStyle name="表示済みのハイパーリンク" xfId="682" builtinId="9" hidden="1"/>
    <cellStyle name="表示済みのハイパーリンク" xfId="684" builtinId="9" hidden="1"/>
    <cellStyle name="表示済みのハイパーリンク" xfId="686" builtinId="9" hidden="1"/>
    <cellStyle name="表示済みのハイパーリンク" xfId="688" builtinId="9" hidden="1"/>
    <cellStyle name="表示済みのハイパーリンク" xfId="690" builtinId="9" hidden="1"/>
    <cellStyle name="表示済みのハイパーリンク" xfId="692" builtinId="9" hidden="1"/>
    <cellStyle name="表示済みのハイパーリンク" xfId="694" builtinId="9" hidden="1"/>
    <cellStyle name="表示済みのハイパーリンク" xfId="696" builtinId="9" hidden="1"/>
    <cellStyle name="表示済みのハイパーリンク" xfId="698" builtinId="9" hidden="1"/>
    <cellStyle name="表示済みのハイパーリンク" xfId="700" builtinId="9" hidden="1"/>
    <cellStyle name="表示済みのハイパーリンク" xfId="702" builtinId="9" hidden="1"/>
    <cellStyle name="表示済みのハイパーリンク" xfId="704" builtinId="9" hidden="1"/>
    <cellStyle name="表示済みのハイパーリンク" xfId="706" builtinId="9" hidden="1"/>
    <cellStyle name="表示済みのハイパーリンク" xfId="708" builtinId="9" hidden="1"/>
    <cellStyle name="表示済みのハイパーリンク" xfId="710" builtinId="9" hidden="1"/>
    <cellStyle name="表示済みのハイパーリンク" xfId="712" builtinId="9" hidden="1"/>
    <cellStyle name="表示済みのハイパーリンク" xfId="714" builtinId="9" hidden="1"/>
    <cellStyle name="表示済みのハイパーリンク" xfId="716" builtinId="9" hidden="1"/>
    <cellStyle name="表示済みのハイパーリンク" xfId="718" builtinId="9" hidden="1"/>
    <cellStyle name="表示済みのハイパーリンク" xfId="720" builtinId="9" hidden="1"/>
    <cellStyle name="表示済みのハイパーリンク" xfId="722" builtinId="9" hidden="1"/>
    <cellStyle name="表示済みのハイパーリンク" xfId="724" builtinId="9" hidden="1"/>
    <cellStyle name="表示済みのハイパーリンク" xfId="726" builtinId="9" hidden="1"/>
    <cellStyle name="表示済みのハイパーリンク" xfId="728" builtinId="9" hidden="1"/>
    <cellStyle name="表示済みのハイパーリンク" xfId="730" builtinId="9" hidden="1"/>
    <cellStyle name="表示済みのハイパーリンク" xfId="732" builtinId="9" hidden="1"/>
    <cellStyle name="表示済みのハイパーリンク" xfId="734" builtinId="9" hidden="1"/>
    <cellStyle name="表示済みのハイパーリンク" xfId="736" builtinId="9" hidden="1"/>
    <cellStyle name="表示済みのハイパーリンク" xfId="738" builtinId="9" hidden="1"/>
    <cellStyle name="表示済みのハイパーリンク" xfId="740" builtinId="9" hidden="1"/>
    <cellStyle name="表示済みのハイパーリンク" xfId="742" builtinId="9" hidden="1"/>
    <cellStyle name="表示済みのハイパーリンク" xfId="744" builtinId="9" hidden="1"/>
    <cellStyle name="表示済みのハイパーリンク" xfId="746" builtinId="9" hidden="1"/>
    <cellStyle name="表示済みのハイパーリンク" xfId="748" builtinId="9" hidden="1"/>
    <cellStyle name="表示済みのハイパーリンク" xfId="750" builtinId="9" hidden="1"/>
    <cellStyle name="表示済みのハイパーリンク" xfId="752" builtinId="9" hidden="1"/>
    <cellStyle name="表示済みのハイパーリンク" xfId="754" builtinId="9" hidden="1"/>
    <cellStyle name="表示済みのハイパーリンク" xfId="756" builtinId="9" hidden="1"/>
    <cellStyle name="表示済みのハイパーリンク" xfId="758" builtinId="9" hidden="1"/>
    <cellStyle name="表示済みのハイパーリンク" xfId="760" builtinId="9" hidden="1"/>
    <cellStyle name="表示済みのハイパーリンク" xfId="762" builtinId="9" hidden="1"/>
    <cellStyle name="表示済みのハイパーリンク" xfId="764" builtinId="9" hidden="1"/>
    <cellStyle name="表示済みのハイパーリンク" xfId="766" builtinId="9" hidden="1"/>
    <cellStyle name="表示済みのハイパーリンク" xfId="768" builtinId="9" hidden="1"/>
    <cellStyle name="表示済みのハイパーリンク" xfId="770" builtinId="9" hidden="1"/>
    <cellStyle name="表示済みのハイパーリンク" xfId="772" builtinId="9" hidden="1"/>
    <cellStyle name="表示済みのハイパーリンク" xfId="774" builtinId="9" hidden="1"/>
    <cellStyle name="表示済みのハイパーリンク" xfId="776" builtinId="9" hidden="1"/>
    <cellStyle name="表示済みのハイパーリンク" xfId="778" builtinId="9" hidden="1"/>
    <cellStyle name="表示済みのハイパーリンク" xfId="780" builtinId="9" hidden="1"/>
    <cellStyle name="表示済みのハイパーリンク" xfId="782" builtinId="9" hidden="1"/>
    <cellStyle name="表示済みのハイパーリンク" xfId="784" builtinId="9" hidden="1"/>
    <cellStyle name="表示済みのハイパーリンク" xfId="786" builtinId="9" hidden="1"/>
    <cellStyle name="表示済みのハイパーリンク" xfId="788" builtinId="9" hidden="1"/>
    <cellStyle name="表示済みのハイパーリンク" xfId="790" builtinId="9" hidden="1"/>
    <cellStyle name="表示済みのハイパーリンク" xfId="792" builtinId="9" hidden="1"/>
    <cellStyle name="表示済みのハイパーリンク" xfId="794" builtinId="9" hidden="1"/>
    <cellStyle name="表示済みのハイパーリンク" xfId="796" builtinId="9" hidden="1"/>
    <cellStyle name="表示済みのハイパーリンク" xfId="798" builtinId="9" hidden="1"/>
    <cellStyle name="表示済みのハイパーリンク" xfId="800" builtinId="9" hidden="1"/>
    <cellStyle name="表示済みのハイパーリンク" xfId="802" builtinId="9" hidden="1"/>
    <cellStyle name="表示済みのハイパーリンク" xfId="804" builtinId="9" hidden="1"/>
    <cellStyle name="表示済みのハイパーリンク" xfId="806" builtinId="9" hidden="1"/>
    <cellStyle name="表示済みのハイパーリンク" xfId="808" builtinId="9" hidden="1"/>
    <cellStyle name="表示済みのハイパーリンク" xfId="810" builtinId="9" hidden="1"/>
    <cellStyle name="表示済みのハイパーリンク" xfId="812" builtinId="9" hidden="1"/>
    <cellStyle name="表示済みのハイパーリンク" xfId="814" builtinId="9" hidden="1"/>
    <cellStyle name="表示済みのハイパーリンク" xfId="816" builtinId="9" hidden="1"/>
    <cellStyle name="表示済みのハイパーリンク" xfId="818" builtinId="9" hidden="1"/>
    <cellStyle name="表示済みのハイパーリンク" xfId="820" builtinId="9" hidden="1"/>
    <cellStyle name="表示済みのハイパーリンク" xfId="822" builtinId="9" hidden="1"/>
    <cellStyle name="表示済みのハイパーリンク" xfId="824" builtinId="9" hidden="1"/>
    <cellStyle name="表示済みのハイパーリンク" xfId="826" builtinId="9" hidden="1"/>
    <cellStyle name="表示済みのハイパーリンク" xfId="828" builtinId="9" hidden="1"/>
    <cellStyle name="表示済みのハイパーリンク" xfId="830" builtinId="9" hidden="1"/>
    <cellStyle name="表示済みのハイパーリンク" xfId="832" builtinId="9" hidden="1"/>
    <cellStyle name="表示済みのハイパーリンク" xfId="834" builtinId="9" hidden="1"/>
    <cellStyle name="表示済みのハイパーリンク" xfId="836" builtinId="9" hidden="1"/>
    <cellStyle name="表示済みのハイパーリンク" xfId="838" builtinId="9" hidden="1"/>
    <cellStyle name="表示済みのハイパーリンク" xfId="840" builtinId="9" hidden="1"/>
    <cellStyle name="表示済みのハイパーリンク" xfId="842" builtinId="9" hidden="1"/>
    <cellStyle name="表示済みのハイパーリンク" xfId="844" builtinId="9" hidden="1"/>
    <cellStyle name="表示済みのハイパーリンク" xfId="846" builtinId="9" hidden="1"/>
    <cellStyle name="表示済みのハイパーリンク" xfId="848" builtinId="9" hidden="1"/>
    <cellStyle name="表示済みのハイパーリンク" xfId="850" builtinId="9" hidden="1"/>
    <cellStyle name="表示済みのハイパーリンク" xfId="852" builtinId="9" hidden="1"/>
    <cellStyle name="表示済みのハイパーリンク" xfId="854" builtinId="9" hidden="1"/>
    <cellStyle name="表示済みのハイパーリンク" xfId="856" builtinId="9" hidden="1"/>
    <cellStyle name="表示済みのハイパーリンク" xfId="858" builtinId="9" hidden="1"/>
    <cellStyle name="表示済みのハイパーリンク" xfId="860" builtinId="9" hidden="1"/>
    <cellStyle name="表示済みのハイパーリンク" xfId="862" builtinId="9" hidden="1"/>
    <cellStyle name="表示済みのハイパーリンク" xfId="864" builtinId="9" hidden="1"/>
    <cellStyle name="表示済みのハイパーリンク" xfId="866" builtinId="9" hidden="1"/>
    <cellStyle name="表示済みのハイパーリンク" xfId="868" builtinId="9" hidden="1"/>
    <cellStyle name="表示済みのハイパーリンク" xfId="870" builtinId="9" hidden="1"/>
    <cellStyle name="表示済みのハイパーリンク" xfId="872" builtinId="9" hidden="1"/>
    <cellStyle name="表示済みのハイパーリンク" xfId="874" builtinId="9" hidden="1"/>
    <cellStyle name="表示済みのハイパーリンク" xfId="876" builtinId="9" hidden="1"/>
    <cellStyle name="表示済みのハイパーリンク" xfId="878" builtinId="9" hidden="1"/>
    <cellStyle name="表示済みのハイパーリンク" xfId="880" builtinId="9" hidden="1"/>
    <cellStyle name="表示済みのハイパーリンク" xfId="882" builtinId="9" hidden="1"/>
    <cellStyle name="表示済みのハイパーリンク" xfId="884" builtinId="9" hidden="1"/>
    <cellStyle name="表示済みのハイパーリンク" xfId="886" builtinId="9" hidden="1"/>
    <cellStyle name="表示済みのハイパーリンク" xfId="888" builtinId="9" hidden="1"/>
    <cellStyle name="表示済みのハイパーリンク" xfId="890" builtinId="9" hidden="1"/>
    <cellStyle name="表示済みのハイパーリンク" xfId="892" builtinId="9" hidden="1"/>
    <cellStyle name="表示済みのハイパーリンク" xfId="894" builtinId="9" hidden="1"/>
    <cellStyle name="表示済みのハイパーリンク" xfId="896" builtinId="9" hidden="1"/>
    <cellStyle name="表示済みのハイパーリンク" xfId="898" builtinId="9" hidden="1"/>
    <cellStyle name="表示済みのハイパーリンク" xfId="900" builtinId="9" hidden="1"/>
    <cellStyle name="表示済みのハイパーリンク" xfId="902" builtinId="9" hidden="1"/>
    <cellStyle name="表示済みのハイパーリンク" xfId="904" builtinId="9" hidden="1"/>
    <cellStyle name="表示済みのハイパーリンク" xfId="906" builtinId="9" hidden="1"/>
    <cellStyle name="表示済みのハイパーリンク" xfId="908" builtinId="9" hidden="1"/>
    <cellStyle name="表示済みのハイパーリンク" xfId="910" builtinId="9" hidden="1"/>
    <cellStyle name="表示済みのハイパーリンク" xfId="912" builtinId="9" hidden="1"/>
    <cellStyle name="表示済みのハイパーリンク" xfId="914" builtinId="9" hidden="1"/>
    <cellStyle name="表示済みのハイパーリンク" xfId="916" builtinId="9" hidden="1"/>
    <cellStyle name="表示済みのハイパーリンク" xfId="918" builtinId="9" hidden="1"/>
    <cellStyle name="表示済みのハイパーリンク" xfId="920" builtinId="9" hidden="1"/>
    <cellStyle name="表示済みのハイパーリンク" xfId="922" builtinId="9" hidden="1"/>
    <cellStyle name="表示済みのハイパーリンク" xfId="924" builtinId="9" hidden="1"/>
    <cellStyle name="表示済みのハイパーリンク" xfId="926" builtinId="9" hidden="1"/>
    <cellStyle name="表示済みのハイパーリンク" xfId="928" builtinId="9" hidden="1"/>
    <cellStyle name="表示済みのハイパーリンク" xfId="930" builtinId="9" hidden="1"/>
    <cellStyle name="表示済みのハイパーリンク" xfId="932" builtinId="9" hidden="1"/>
    <cellStyle name="表示済みのハイパーリンク" xfId="934" builtinId="9" hidden="1"/>
    <cellStyle name="表示済みのハイパーリンク" xfId="936" builtinId="9" hidden="1"/>
    <cellStyle name="表示済みのハイパーリンク" xfId="938" builtinId="9" hidden="1"/>
    <cellStyle name="表示済みのハイパーリンク" xfId="940" builtinId="9" hidden="1"/>
    <cellStyle name="表示済みのハイパーリンク" xfId="942" builtinId="9" hidden="1"/>
    <cellStyle name="表示済みのハイパーリンク" xfId="944" builtinId="9" hidden="1"/>
    <cellStyle name="表示済みのハイパーリンク" xfId="946" builtinId="9" hidden="1"/>
    <cellStyle name="表示済みのハイパーリンク" xfId="948" builtinId="9" hidden="1"/>
    <cellStyle name="表示済みのハイパーリンク" xfId="950" builtinId="9" hidden="1"/>
    <cellStyle name="表示済みのハイパーリンク" xfId="952" builtinId="9" hidden="1"/>
    <cellStyle name="表示済みのハイパーリンク" xfId="954" builtinId="9" hidden="1"/>
    <cellStyle name="表示済みのハイパーリンク" xfId="956" builtinId="9" hidden="1"/>
    <cellStyle name="表示済みのハイパーリンク" xfId="958" builtinId="9" hidden="1"/>
    <cellStyle name="表示済みのハイパーリンク" xfId="960" builtinId="9" hidden="1"/>
    <cellStyle name="表示済みのハイパーリンク" xfId="962" builtinId="9" hidden="1"/>
    <cellStyle name="表示済みのハイパーリンク" xfId="964" builtinId="9" hidden="1"/>
    <cellStyle name="表示済みのハイパーリンク" xfId="966" builtinId="9" hidden="1"/>
    <cellStyle name="表示済みのハイパーリンク" xfId="968" builtinId="9" hidden="1"/>
    <cellStyle name="表示済みのハイパーリンク" xfId="970" builtinId="9" hidden="1"/>
    <cellStyle name="表示済みのハイパーリンク" xfId="972" builtinId="9" hidden="1"/>
    <cellStyle name="表示済みのハイパーリンク" xfId="974" builtinId="9" hidden="1"/>
    <cellStyle name="表示済みのハイパーリンク" xfId="976" builtinId="9" hidden="1"/>
    <cellStyle name="表示済みのハイパーリンク" xfId="978" builtinId="9" hidden="1"/>
    <cellStyle name="表示済みのハイパーリンク" xfId="980" builtinId="9" hidden="1"/>
    <cellStyle name="表示済みのハイパーリンク" xfId="982" builtinId="9" hidden="1"/>
    <cellStyle name="表示済みのハイパーリンク" xfId="984" builtinId="9" hidden="1"/>
    <cellStyle name="表示済みのハイパーリンク" xfId="986" builtinId="9" hidden="1"/>
    <cellStyle name="表示済みのハイパーリンク" xfId="988" builtinId="9" hidden="1"/>
    <cellStyle name="表示済みのハイパーリンク" xfId="990" builtinId="9" hidden="1"/>
    <cellStyle name="表示済みのハイパーリンク" xfId="992" builtinId="9" hidden="1"/>
    <cellStyle name="表示済みのハイパーリンク" xfId="994" builtinId="9" hidden="1"/>
    <cellStyle name="表示済みのハイパーリンク" xfId="996" builtinId="9" hidden="1"/>
    <cellStyle name="表示済みのハイパーリンク" xfId="998" builtinId="9" hidden="1"/>
    <cellStyle name="表示済みのハイパーリンク" xfId="1000" builtinId="9" hidden="1"/>
    <cellStyle name="表示済みのハイパーリンク" xfId="1002" builtinId="9" hidden="1"/>
    <cellStyle name="表示済みのハイパーリンク" xfId="1004" builtinId="9" hidden="1"/>
    <cellStyle name="表示済みのハイパーリンク" xfId="1006" builtinId="9" hidden="1"/>
    <cellStyle name="表示済みのハイパーリンク" xfId="1008" builtinId="9" hidden="1"/>
    <cellStyle name="表示済みのハイパーリンク" xfId="1010" builtinId="9" hidden="1"/>
    <cellStyle name="表示済みのハイパーリンク" xfId="1012" builtinId="9" hidden="1"/>
    <cellStyle name="表示済みのハイパーリンク" xfId="1014" builtinId="9" hidden="1"/>
    <cellStyle name="表示済みのハイパーリンク" xfId="1016" builtinId="9" hidden="1"/>
    <cellStyle name="表示済みのハイパーリンク" xfId="1018" builtinId="9" hidden="1"/>
    <cellStyle name="表示済みのハイパーリンク" xfId="1020" builtinId="9" hidden="1"/>
    <cellStyle name="表示済みのハイパーリンク" xfId="1022" builtinId="9" hidden="1"/>
    <cellStyle name="表示済みのハイパーリンク" xfId="1024" builtinId="9" hidden="1"/>
    <cellStyle name="表示済みのハイパーリンク" xfId="1026" builtinId="9" hidden="1"/>
    <cellStyle name="表示済みのハイパーリンク" xfId="1028" builtinId="9" hidden="1"/>
    <cellStyle name="表示済みのハイパーリンク" xfId="1030" builtinId="9" hidden="1"/>
    <cellStyle name="表示済みのハイパーリンク" xfId="1032" builtinId="9" hidden="1"/>
    <cellStyle name="表示済みのハイパーリンク" xfId="1034" builtinId="9" hidden="1"/>
    <cellStyle name="表示済みのハイパーリンク" xfId="1036" builtinId="9" hidden="1"/>
    <cellStyle name="表示済みのハイパーリンク" xfId="1038" builtinId="9" hidden="1"/>
    <cellStyle name="表示済みのハイパーリンク" xfId="1040" builtinId="9" hidden="1"/>
    <cellStyle name="表示済みのハイパーリンク" xfId="1042" builtinId="9" hidden="1"/>
    <cellStyle name="表示済みのハイパーリンク" xfId="1044" builtinId="9" hidden="1"/>
    <cellStyle name="表示済みのハイパーリンク" xfId="1046" builtinId="9" hidden="1"/>
    <cellStyle name="表示済みのハイパーリンク" xfId="1048" builtinId="9" hidden="1"/>
    <cellStyle name="表示済みのハイパーリンク" xfId="1050" builtinId="9" hidden="1"/>
    <cellStyle name="表示済みのハイパーリンク" xfId="1052" builtinId="9" hidden="1"/>
    <cellStyle name="表示済みのハイパーリンク" xfId="1054" builtinId="9" hidden="1"/>
    <cellStyle name="表示済みのハイパーリンク" xfId="1056" builtinId="9" hidden="1"/>
    <cellStyle name="表示済みのハイパーリンク" xfId="1058" builtinId="9" hidden="1"/>
    <cellStyle name="表示済みのハイパーリンク" xfId="1060" builtinId="9" hidden="1"/>
    <cellStyle name="表示済みのハイパーリンク" xfId="1062" builtinId="9" hidden="1"/>
    <cellStyle name="表示済みのハイパーリンク" xfId="1064" builtinId="9" hidden="1"/>
    <cellStyle name="表示済みのハイパーリンク" xfId="1066" builtinId="9" hidden="1"/>
    <cellStyle name="表示済みのハイパーリンク" xfId="1068" builtinId="9" hidden="1"/>
    <cellStyle name="表示済みのハイパーリンク" xfId="1070" builtinId="9" hidden="1"/>
    <cellStyle name="表示済みのハイパーリンク" xfId="1072" builtinId="9" hidden="1"/>
    <cellStyle name="表示済みのハイパーリンク" xfId="1074" builtinId="9" hidden="1"/>
    <cellStyle name="表示済みのハイパーリンク" xfId="1076" builtinId="9" hidden="1"/>
    <cellStyle name="表示済みのハイパーリンク" xfId="1078" builtinId="9" hidden="1"/>
    <cellStyle name="表示済みのハイパーリンク" xfId="1080" builtinId="9" hidden="1"/>
    <cellStyle name="表示済みのハイパーリンク" xfId="1082" builtinId="9" hidden="1"/>
    <cellStyle name="表示済みのハイパーリンク" xfId="1084" builtinId="9" hidden="1"/>
    <cellStyle name="表示済みのハイパーリンク" xfId="1086" builtinId="9" hidden="1"/>
    <cellStyle name="表示済みのハイパーリンク" xfId="1088" builtinId="9" hidden="1"/>
    <cellStyle name="表示済みのハイパーリンク" xfId="1090" builtinId="9" hidden="1"/>
    <cellStyle name="表示済みのハイパーリンク" xfId="1092" builtinId="9" hidden="1"/>
    <cellStyle name="表示済みのハイパーリンク" xfId="1094" builtinId="9" hidden="1"/>
    <cellStyle name="表示済みのハイパーリンク" xfId="1096" builtinId="9" hidden="1"/>
    <cellStyle name="表示済みのハイパーリンク" xfId="1098" builtinId="9" hidden="1"/>
    <cellStyle name="表示済みのハイパーリンク" xfId="1100" builtinId="9" hidden="1"/>
    <cellStyle name="表示済みのハイパーリンク" xfId="1102" builtinId="9" hidden="1"/>
    <cellStyle name="表示済みのハイパーリンク" xfId="1104" builtinId="9" hidden="1"/>
    <cellStyle name="表示済みのハイパーリンク" xfId="1106" builtinId="9" hidden="1"/>
    <cellStyle name="表示済みのハイパーリンク" xfId="1108" builtinId="9" hidden="1"/>
    <cellStyle name="表示済みのハイパーリンク" xfId="1110" builtinId="9" hidden="1"/>
    <cellStyle name="表示済みのハイパーリンク" xfId="1112" builtinId="9" hidden="1"/>
    <cellStyle name="表示済みのハイパーリンク" xfId="1114" builtinId="9" hidden="1"/>
    <cellStyle name="表示済みのハイパーリンク" xfId="1116" builtinId="9" hidden="1"/>
    <cellStyle name="表示済みのハイパーリンク" xfId="1118" builtinId="9" hidden="1"/>
    <cellStyle name="表示済みのハイパーリンク" xfId="1120" builtinId="9" hidden="1"/>
  </cellStyles>
  <dxfs count="268">
    <dxf>
      <numFmt numFmtId="176" formatCode="&quot;¥&quot;#,##0;[Red]\-&quot;¥&quot;#,##0"/>
      <fill>
        <patternFill patternType="solid">
          <fgColor indexed="64"/>
          <bgColor theme="0" tint="-0.14999847407452621"/>
        </patternFill>
      </fill>
    </dxf>
    <dxf>
      <font>
        <color rgb="FF9C0006"/>
      </font>
      <fill>
        <patternFill patternType="solid">
          <fgColor indexed="64"/>
          <bgColor theme="0" tint="-0.24997711111789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indexed="64"/>
          <bgColor theme="0" tint="-0.24997711111789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indexed="64"/>
          <bgColor theme="0" tint="-0.24997711111789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indexed="64"/>
          <bgColor theme="0" tint="-0.24997711111789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indexed="64"/>
          <bgColor theme="0" tint="-0.24997711111789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indexed="64"/>
          <bgColor theme="0" tint="-0.24997711111789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indexed="64"/>
          <bgColor theme="0" tint="-0.24997711111789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indexed="64"/>
          <bgColor theme="0" tint="-0.24997711111789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indexed="64"/>
          <bgColor theme="0" tint="-0.24997711111789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indexed="64"/>
          <bgColor theme="0" tint="-0.24997711111789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indexed="64"/>
          <bgColor theme="0" tint="-0.24997711111789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indexed="64"/>
          <bgColor theme="0" tint="-0.24997711111789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indexed="64"/>
          <bgColor theme="0" tint="-0.24997711111789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indexed="64"/>
          <bgColor theme="0" tint="-0.24997711111789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indexed="64"/>
          <bgColor theme="0" tint="-0.24997711111789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indexed="64"/>
          <bgColor theme="0" tint="-0.24997711111789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indexed="64"/>
          <bgColor theme="0" tint="-0.24997711111789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indexed="64"/>
          <bgColor theme="0" tint="-0.24997711111789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indexed="64"/>
          <bgColor theme="0" tint="-0.24997711111789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indexed="64"/>
          <bgColor theme="0" tint="-0.24997711111789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fgColor indexed="64"/>
          <bgColor theme="0" tint="-0.149998474074526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fgColor indexed="64"/>
          <bgColor theme="0" tint="-0.149998474074526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indexed="64"/>
          <bgColor theme="0" tint="-0.24997711111789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indexed="64"/>
          <bgColor theme="0" tint="-0.24997711111789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indexed="64"/>
          <bgColor theme="0" tint="-0.24997711111789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numFmt numFmtId="177" formatCode="m/d/yy;@"/>
    </dxf>
    <dxf>
      <numFmt numFmtId="13" formatCode="0%"/>
      <fill>
        <patternFill patternType="solid">
          <fgColor indexed="64"/>
          <bgColor theme="0" tint="-0.14999847407452621"/>
        </patternFill>
      </fill>
    </dxf>
    <dxf>
      <numFmt numFmtId="13" formatCode="0%"/>
      <fill>
        <patternFill patternType="solid">
          <fgColor indexed="64"/>
          <bgColor theme="0" tint="-0.14999847407452621"/>
        </patternFill>
      </fill>
    </dxf>
    <dxf>
      <numFmt numFmtId="176" formatCode="&quot;¥&quot;#,##0;[Red]\-&quot;¥&quot;#,##0"/>
      <fill>
        <patternFill patternType="solid">
          <fgColor indexed="64"/>
          <bgColor theme="0" tint="-0.14999847407452621"/>
        </patternFill>
      </fill>
    </dxf>
    <dxf>
      <numFmt numFmtId="176" formatCode="&quot;¥&quot;#,##0;[Red]\-&quot;¥&quot;#,##0"/>
    </dxf>
    <dxf>
      <numFmt numFmtId="176" formatCode="&quot;¥&quot;#,##0;[Red]\-&quot;¥&quot;#,##0"/>
    </dxf>
    <dxf>
      <numFmt numFmtId="176" formatCode="&quot;¥&quot;#,##0;[Red]\-&quot;¥&quot;#,##0"/>
    </dxf>
    <dxf>
      <fill>
        <patternFill patternType="solid">
          <fgColor indexed="64"/>
          <bgColor theme="0" tint="-0.14999847407452621"/>
        </patternFill>
      </fill>
    </dxf>
    <dxf>
      <numFmt numFmtId="176" formatCode="&quot;¥&quot;#,##0;[Red]\-&quot;¥&quot;#,##0"/>
      <fill>
        <patternFill patternType="solid">
          <fgColor indexed="64"/>
          <bgColor theme="0" tint="-0.14999847407452621"/>
        </patternFill>
      </fill>
    </dxf>
    <dxf>
      <numFmt numFmtId="176" formatCode="&quot;¥&quot;#,##0;[Red]\-&quot;¥&quot;#,##0"/>
    </dxf>
    <dxf>
      <fill>
        <patternFill patternType="solid">
          <fgColor indexed="64"/>
          <bgColor theme="0" tint="-0.14999847407452621"/>
        </patternFill>
      </fill>
    </dxf>
    <dxf>
      <numFmt numFmtId="178" formatCode="\$#,##0.00;[Red]\-\$#,##0.00"/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numFmt numFmtId="178" formatCode="\$#,##0.00;[Red]\-\$#,##0.00"/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numFmt numFmtId="178" formatCode="\$#,##0.00;[Red]\-\$#,##0.00"/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numFmt numFmtId="178" formatCode="\$#,##0.00;[Red]\-\$#,##0.00"/>
      <fill>
        <patternFill patternType="solid">
          <fgColor indexed="64"/>
          <bgColor theme="0" tint="-0.14999847407452621"/>
        </patternFill>
      </fill>
    </dxf>
    <dxf>
      <numFmt numFmtId="0" formatCode="General"/>
    </dxf>
    <dxf>
      <numFmt numFmtId="178" formatCode="\$#,##0.00;[Red]\-\$#,##0.00"/>
    </dxf>
    <dxf>
      <numFmt numFmtId="178" formatCode="\$#,##0.00;[Red]\-\$#,##0.00"/>
    </dxf>
    <dxf>
      <numFmt numFmtId="178" formatCode="\$#,##0.00;[Red]\-\$#,##0.00"/>
    </dxf>
    <dxf>
      <numFmt numFmtId="176" formatCode="&quot;¥&quot;#,##0;[Red]\-&quot;¥&quot;#,##0"/>
    </dxf>
    <dxf>
      <numFmt numFmtId="176" formatCode="&quot;¥&quot;#,##0;[Red]\-&quot;¥&quot;#,##0"/>
    </dxf>
    <dxf>
      <numFmt numFmtId="0" formatCode="General"/>
    </dxf>
    <dxf>
      <fill>
        <patternFill patternType="solid">
          <fgColor indexed="64"/>
          <bgColor theme="8" tint="-0.499984740745262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5" name="テーブル1" displayName="テーブル1" ref="A1:X500" headerRowDxfId="267">
  <autoFilter ref="A1:X500"/>
  <tableColumns count="24">
    <tableColumn id="1" name="管理番号" totalsRowLabel="合計" dataDxfId="266">
      <calculatedColumnFormula>IF(B2="", "", ROW()-1)</calculatedColumnFormula>
    </tableColumn>
    <tableColumn id="2" name="商品名"/>
    <tableColumn id="3" name="ステータス"/>
    <tableColumn id="5" name="仕入先"/>
    <tableColumn id="8" name="ギフト券%"/>
    <tableColumn id="6" name="仕入価格" totalsRowFunction="sum" dataDxfId="265" totalsRowDxfId="264"/>
    <tableColumn id="11" name="商品価格" dataDxfId="263"/>
    <tableColumn id="12" name="送料" dataDxfId="262"/>
    <tableColumn id="13" name="売上金額" dataDxfId="261">
      <calculatedColumnFormula>IF(テーブル1[[#This Row],[商品価格]]="","",SUM(G2:H2))</calculatedColumnFormula>
    </tableColumn>
    <tableColumn id="15" name="落札手数料%" totalsRowDxfId="260" dataCellStyle="パーセント"/>
    <tableColumn id="16" name="落札手数料$" dataDxfId="259" totalsRowDxfId="258">
      <calculatedColumnFormula>IF(テーブル1[[#This Row],[商品価格]]="","",テーブル1[[#This Row],[商品価格]]*テーブル1[[#This Row],[落札手数料%]])</calculatedColumnFormula>
    </tableColumn>
    <tableColumn id="28" name="送料手数料$" dataDxfId="257" totalsRowDxfId="256">
      <calculatedColumnFormula>IF(テーブル1[[#This Row],[送料]]="","",テーブル1[[#This Row],[送料]]*テーブル1[[#This Row],[落札手数料%]])</calculatedColumnFormula>
    </tableColumn>
    <tableColumn id="17" name="PayPal手数料$" dataDxfId="255" totalsRowDxfId="254">
      <calculatedColumnFormula>IF(テーブル1[[#This Row],[売上金額]]="","",テーブル1[[#This Row],[売上金額]]*($Y$2/100)+0.3)</calculatedColumnFormula>
    </tableColumn>
    <tableColumn id="18" name="売上総計$" dataDxfId="253" totalsRowDxfId="252">
      <calculatedColumnFormula>IF(テーブル1[[#This Row],[売上金額]]="","",テーブル1[[#This Row],[売上金額]]-テーブル1[[#This Row],[落札手数料$]]-テーブル1[[#This Row],[送料手数料$]]-テーブル1[[#This Row],[PayPal手数料$]])</calculatedColumnFormula>
    </tableColumn>
    <tableColumn id="19" name="為替" dataDxfId="251"/>
    <tableColumn id="20" name="売上総計¥" dataDxfId="250" totalsRowDxfId="249">
      <calculatedColumnFormula>IF(テーブル1[[#This Row],[為替]]="","",テーブル1[[#This Row],[売上総計$]]*テーブル1[[#This Row],[為替]])</calculatedColumnFormula>
    </tableColumn>
    <tableColumn id="21" name="国際送料" dataDxfId="248"/>
    <tableColumn id="7" name="送料割引%" dataDxfId="247"/>
    <tableColumn id="22" name="その他費用" dataDxfId="246"/>
    <tableColumn id="23" name="利益" totalsRowFunction="sum" dataDxfId="0" totalsRowDxfId="245">
      <calculatedColumnFormula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</calculatedColumnFormula>
    </tableColumn>
    <tableColumn id="24" name="利益率" totalsRowFunction="average" dataDxfId="244" totalsRowDxfId="243">
      <calculatedColumnFormula>IF(テーブル1[[#This Row],[利益]]="","",テーブル1[[#This Row],[利益]]/(テーブル1[[#This Row],[売上金額]]*テーブル1[[#This Row],[為替]]))</calculatedColumnFormula>
    </tableColumn>
    <tableColumn id="25" name="発送日" dataDxfId="242"/>
    <tableColumn id="26" name="追跡番号"/>
    <tableColumn id="29" name="備考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0"/>
  <sheetViews>
    <sheetView tabSelected="1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J2" sqref="J2"/>
    </sheetView>
  </sheetViews>
  <sheetFormatPr defaultColWidth="12.75" defaultRowHeight="14.25" x14ac:dyDescent="0.15"/>
  <cols>
    <col min="1" max="1" width="6.25" customWidth="1"/>
    <col min="2" max="2" width="9.25" customWidth="1"/>
    <col min="3" max="3" width="11.75" customWidth="1"/>
    <col min="4" max="4" width="9.25" customWidth="1"/>
    <col min="5" max="5" width="10" customWidth="1"/>
    <col min="6" max="6" width="12" customWidth="1"/>
    <col min="7" max="7" width="11.25" customWidth="1"/>
    <col min="8" max="8" width="8.625" customWidth="1"/>
    <col min="10" max="10" width="14.75" customWidth="1"/>
    <col min="11" max="11" width="14.25" customWidth="1"/>
    <col min="12" max="12" width="14.5" customWidth="1"/>
    <col min="13" max="13" width="9.375" customWidth="1"/>
    <col min="14" max="14" width="14.25" customWidth="1"/>
    <col min="15" max="15" width="6.5" customWidth="1"/>
    <col min="17" max="17" width="10.75" customWidth="1"/>
    <col min="18" max="18" width="10.5" customWidth="1"/>
    <col min="20" max="20" width="8.375" customWidth="1"/>
    <col min="21" max="21" width="9.375" customWidth="1"/>
    <col min="22" max="22" width="8.875" customWidth="1"/>
    <col min="23" max="23" width="10.75" customWidth="1"/>
    <col min="24" max="24" width="7" customWidth="1"/>
    <col min="26" max="26" width="11.875" customWidth="1"/>
    <col min="27" max="28" width="15.875" customWidth="1"/>
  </cols>
  <sheetData>
    <row r="1" spans="1:28" ht="15" thickBot="1" x14ac:dyDescent="0.2">
      <c r="A1" s="16" t="s">
        <v>0</v>
      </c>
      <c r="B1" s="16" t="s">
        <v>1</v>
      </c>
      <c r="C1" s="16" t="s">
        <v>2</v>
      </c>
      <c r="D1" s="16" t="s">
        <v>3</v>
      </c>
      <c r="E1" s="16" t="s">
        <v>40</v>
      </c>
      <c r="F1" s="16" t="s">
        <v>4</v>
      </c>
      <c r="G1" s="16" t="s">
        <v>5</v>
      </c>
      <c r="H1" s="16" t="s">
        <v>6</v>
      </c>
      <c r="I1" s="16" t="s">
        <v>7</v>
      </c>
      <c r="J1" s="16" t="s">
        <v>8</v>
      </c>
      <c r="K1" s="16" t="s">
        <v>9</v>
      </c>
      <c r="L1" s="16" t="s">
        <v>26</v>
      </c>
      <c r="M1" s="16" t="s">
        <v>10</v>
      </c>
      <c r="N1" s="16" t="s">
        <v>11</v>
      </c>
      <c r="O1" s="16" t="s">
        <v>30</v>
      </c>
      <c r="P1" s="16" t="s">
        <v>12</v>
      </c>
      <c r="Q1" s="16" t="s">
        <v>27</v>
      </c>
      <c r="R1" s="16" t="s">
        <v>41</v>
      </c>
      <c r="S1" s="16" t="s">
        <v>13</v>
      </c>
      <c r="T1" s="16" t="s">
        <v>14</v>
      </c>
      <c r="U1" s="16" t="s">
        <v>15</v>
      </c>
      <c r="V1" s="16" t="s">
        <v>24</v>
      </c>
      <c r="W1" s="16" t="s">
        <v>32</v>
      </c>
      <c r="X1" s="16" t="s">
        <v>28</v>
      </c>
      <c r="Y1" s="13" t="s">
        <v>37</v>
      </c>
      <c r="Z1" s="17" t="s">
        <v>38</v>
      </c>
      <c r="AA1" s="17" t="s">
        <v>42</v>
      </c>
      <c r="AB1" s="17" t="s">
        <v>47</v>
      </c>
    </row>
    <row r="2" spans="1:28" ht="15" thickBot="1" x14ac:dyDescent="0.2">
      <c r="A2" s="2" t="str">
        <f t="shared" ref="A2:A65" si="0">IF(B2="", "", ROW()-1)</f>
        <v/>
      </c>
      <c r="B2" s="3"/>
      <c r="C2" s="3"/>
      <c r="D2" s="3"/>
      <c r="E2" s="11"/>
      <c r="F2" s="4"/>
      <c r="G2" s="6"/>
      <c r="H2" s="6"/>
      <c r="I2" s="6" t="str">
        <f>IF(テーブル1[[#This Row],[商品価格]]="","",SUM(G2:H2))</f>
        <v/>
      </c>
      <c r="J2" s="7"/>
      <c r="K2" s="8" t="str">
        <f>IF(テーブル1[[#This Row],[商品価格]]="","",テーブル1[[#This Row],[商品価格]]*テーブル1[[#This Row],[落札手数料%]])</f>
        <v/>
      </c>
      <c r="L2" s="8" t="str">
        <f>IF(テーブル1[[#This Row],[送料]]="","",テーブル1[[#This Row],[送料]]*テーブル1[[#This Row],[落札手数料%]])</f>
        <v/>
      </c>
      <c r="M2" s="8" t="str">
        <f>IF(テーブル1[[#This Row],[売上金額]]="","",テーブル1[[#This Row],[売上金額]]*($Y$2/100)+0.3)</f>
        <v/>
      </c>
      <c r="N2" s="8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" s="4"/>
      <c r="P2" s="9" t="str">
        <f>IF(テーブル1[[#This Row],[為替]]="","",テーブル1[[#This Row],[売上総計$]]*テーブル1[[#This Row],[為替]])</f>
        <v/>
      </c>
      <c r="Q2" s="4"/>
      <c r="R2" s="11"/>
      <c r="S2" s="4"/>
      <c r="T2" s="9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</f>
        <v>#VALUE!</v>
      </c>
      <c r="U2" s="10" t="e">
        <f>IF(テーブル1[[#This Row],[利益]]="","",テーブル1[[#This Row],[利益]]/(テーブル1[[#This Row],[売上金額]]*テーブル1[[#This Row],[為替]]))</f>
        <v>#VALUE!</v>
      </c>
      <c r="V2" s="5"/>
      <c r="W2" s="3"/>
      <c r="X2" s="3"/>
      <c r="Y2" s="14">
        <v>3.9</v>
      </c>
      <c r="Z2" s="12" t="e">
        <f>テーブル1[[#This Row],[利益]]+(テーブル1[[#This Row],[仕入価格]]-(テーブル1[[#This Row],[仕入価格]]*0.925925925925926))</f>
        <v>#VALUE!</v>
      </c>
      <c r="AA2" s="12">
        <f>IF(テーブル1[[#This Row],[仕入先]]="楽天",F2*リスト!$E$12,IF(テーブル1[[#This Row],[仕入先]]="Yahooショップ",F2*リスト!$E$13,))</f>
        <v>0</v>
      </c>
      <c r="AB2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" spans="1:28" x14ac:dyDescent="0.15">
      <c r="A3" s="2" t="str">
        <f t="shared" si="0"/>
        <v/>
      </c>
      <c r="B3" s="3"/>
      <c r="C3" s="3"/>
      <c r="D3" s="3"/>
      <c r="E3" s="11"/>
      <c r="F3" s="4"/>
      <c r="G3" s="6"/>
      <c r="H3" s="6"/>
      <c r="I3" s="6" t="str">
        <f>IF(テーブル1[[#This Row],[商品価格]]="","",SUM(G3:H3))</f>
        <v/>
      </c>
      <c r="J3" s="7"/>
      <c r="K3" s="8" t="str">
        <f>IF(テーブル1[[#This Row],[商品価格]]="","",テーブル1[[#This Row],[商品価格]]*テーブル1[[#This Row],[落札手数料%]])</f>
        <v/>
      </c>
      <c r="L3" s="8" t="str">
        <f>IF(テーブル1[[#This Row],[送料]]="","",テーブル1[[#This Row],[送料]]*テーブル1[[#This Row],[落札手数料%]])</f>
        <v/>
      </c>
      <c r="M3" s="8" t="str">
        <f>IF(テーブル1[[#This Row],[売上金額]]="","",テーブル1[[#This Row],[売上金額]]*($Y$2/100)+0.3)</f>
        <v/>
      </c>
      <c r="N3" s="8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" s="4"/>
      <c r="P3" s="9" t="str">
        <f>IF(テーブル1[[#This Row],[為替]]="","",テーブル1[[#This Row],[売上総計$]]*テーブル1[[#This Row],[為替]])</f>
        <v/>
      </c>
      <c r="Q3" s="4"/>
      <c r="R3" s="11"/>
      <c r="S3" s="4"/>
      <c r="T3" s="9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</f>
        <v>#VALUE!</v>
      </c>
      <c r="U3" s="10" t="e">
        <f>IF(テーブル1[[#This Row],[利益]]="","",テーブル1[[#This Row],[利益]]/(テーブル1[[#This Row],[売上金額]]*テーブル1[[#This Row],[為替]]))</f>
        <v>#VALUE!</v>
      </c>
      <c r="V3" s="5"/>
      <c r="W3" s="3"/>
      <c r="X3" s="3"/>
      <c r="Y3" s="15" t="s">
        <v>39</v>
      </c>
      <c r="Z3" s="12" t="e">
        <f>テーブル1[[#This Row],[利益]]+(テーブル1[[#This Row],[仕入価格]]-(テーブル1[[#This Row],[仕入価格]]*0.925925925925926))</f>
        <v>#VALUE!</v>
      </c>
      <c r="AA3" s="12">
        <f>IF(テーブル1[[#This Row],[仕入先]]="楽天",F3*リスト!$E$12,IF(テーブル1[[#This Row],[仕入先]]="Yahooショップ",F3*リスト!$E$13,))</f>
        <v>0</v>
      </c>
      <c r="AB3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" spans="1:28" x14ac:dyDescent="0.15">
      <c r="A4" s="2" t="str">
        <f t="shared" si="0"/>
        <v/>
      </c>
      <c r="B4" s="3"/>
      <c r="C4" s="3"/>
      <c r="D4" s="3"/>
      <c r="E4" s="11"/>
      <c r="F4" s="4"/>
      <c r="G4" s="6"/>
      <c r="H4" s="6"/>
      <c r="I4" s="6" t="str">
        <f>IF(テーブル1[[#This Row],[商品価格]]="","",SUM(G4:H4))</f>
        <v/>
      </c>
      <c r="J4" s="7"/>
      <c r="K4" s="8" t="str">
        <f>IF(テーブル1[[#This Row],[商品価格]]="","",テーブル1[[#This Row],[商品価格]]*テーブル1[[#This Row],[落札手数料%]])</f>
        <v/>
      </c>
      <c r="L4" s="8" t="str">
        <f>IF(テーブル1[[#This Row],[送料]]="","",テーブル1[[#This Row],[送料]]*テーブル1[[#This Row],[落札手数料%]])</f>
        <v/>
      </c>
      <c r="M4" s="8" t="str">
        <f>IF(テーブル1[[#This Row],[売上金額]]="","",テーブル1[[#This Row],[売上金額]]*($Y$2/100)+0.3)</f>
        <v/>
      </c>
      <c r="N4" s="8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" s="4"/>
      <c r="P4" s="9" t="str">
        <f>IF(テーブル1[[#This Row],[為替]]="","",テーブル1[[#This Row],[売上総計$]]*テーブル1[[#This Row],[為替]])</f>
        <v/>
      </c>
      <c r="Q4" s="4"/>
      <c r="R4" s="11"/>
      <c r="S4" s="4"/>
      <c r="T4" s="9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</f>
        <v>#VALUE!</v>
      </c>
      <c r="U4" s="10" t="e">
        <f>IF(テーブル1[[#This Row],[利益]]="","",テーブル1[[#This Row],[利益]]/(テーブル1[[#This Row],[売上金額]]*テーブル1[[#This Row],[為替]]))</f>
        <v>#VALUE!</v>
      </c>
      <c r="V4" s="5"/>
      <c r="W4" s="3"/>
      <c r="X4" s="3"/>
      <c r="Z4" s="12" t="e">
        <f>テーブル1[[#This Row],[利益]]+(テーブル1[[#This Row],[仕入価格]]-(テーブル1[[#This Row],[仕入価格]]*0.925925925925926))</f>
        <v>#VALUE!</v>
      </c>
      <c r="AA4" s="12">
        <f>IF(テーブル1[[#This Row],[仕入先]]="楽天",F4*リスト!$E$12,IF(テーブル1[[#This Row],[仕入先]]="Yahooショップ",F4*リスト!$E$13,))</f>
        <v>0</v>
      </c>
      <c r="AB4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5" spans="1:28" x14ac:dyDescent="0.15">
      <c r="A5" s="2" t="str">
        <f t="shared" si="0"/>
        <v/>
      </c>
      <c r="B5" s="3"/>
      <c r="C5" s="3"/>
      <c r="D5" s="3"/>
      <c r="E5" s="11"/>
      <c r="F5" s="4"/>
      <c r="G5" s="6"/>
      <c r="H5" s="6"/>
      <c r="I5" s="6" t="str">
        <f>IF(テーブル1[[#This Row],[商品価格]]="","",SUM(G5:H5))</f>
        <v/>
      </c>
      <c r="J5" s="7"/>
      <c r="K5" s="8" t="str">
        <f>IF(テーブル1[[#This Row],[商品価格]]="","",テーブル1[[#This Row],[商品価格]]*テーブル1[[#This Row],[落札手数料%]])</f>
        <v/>
      </c>
      <c r="L5" s="8" t="str">
        <f>IF(テーブル1[[#This Row],[送料]]="","",テーブル1[[#This Row],[送料]]*テーブル1[[#This Row],[落札手数料%]])</f>
        <v/>
      </c>
      <c r="M5" s="8" t="str">
        <f>IF(テーブル1[[#This Row],[売上金額]]="","",テーブル1[[#This Row],[売上金額]]*($Y$2/100)+0.3)</f>
        <v/>
      </c>
      <c r="N5" s="8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5" s="4"/>
      <c r="P5" s="9" t="str">
        <f>IF(テーブル1[[#This Row],[為替]]="","",テーブル1[[#This Row],[売上総計$]]*テーブル1[[#This Row],[為替]])</f>
        <v/>
      </c>
      <c r="Q5" s="4"/>
      <c r="R5" s="11"/>
      <c r="S5" s="4"/>
      <c r="T5" s="9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Row],[送料割引%]]/100))+AB5</f>
        <v>#VALUE!</v>
      </c>
      <c r="U5" s="10" t="e">
        <f>IF(テーブル1[[#This Row],[利益]]="","",テーブル1[[#This Row],[利益]]/(テーブル1[[#This Row],[売上金額]]*テーブル1[[#This Row],[為替]]))</f>
        <v>#VALUE!</v>
      </c>
      <c r="V5" s="5"/>
      <c r="W5" s="3"/>
      <c r="X5" s="3"/>
      <c r="Z5" s="12" t="e">
        <f>テーブル1[[#This Row],[利益]]+(テーブル1[[#This Row],[仕入価格]]-(テーブル1[[#This Row],[仕入価格]]*0.925925925925926))</f>
        <v>#VALUE!</v>
      </c>
      <c r="AA5" s="12">
        <f>IF(テーブル1[[#This Row],[仕入先]]="楽天",F5*リスト!$E$12,IF(テーブル1[[#This Row],[仕入先]]="Yahooショップ",F5*リスト!$E$13,))</f>
        <v>0</v>
      </c>
      <c r="AB5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6" spans="1:28" x14ac:dyDescent="0.15">
      <c r="A6" s="2" t="str">
        <f t="shared" si="0"/>
        <v/>
      </c>
      <c r="B6" s="3"/>
      <c r="C6" s="3"/>
      <c r="D6" s="3"/>
      <c r="E6" s="11"/>
      <c r="F6" s="4"/>
      <c r="G6" s="6"/>
      <c r="H6" s="6"/>
      <c r="I6" s="6" t="str">
        <f>IF(テーブル1[[#This Row],[商品価格]]="","",SUM(G6:H6))</f>
        <v/>
      </c>
      <c r="J6" s="7"/>
      <c r="K6" s="8" t="str">
        <f>IF(テーブル1[[#This Row],[商品価格]]="","",テーブル1[[#This Row],[商品価格]]*テーブル1[[#This Row],[落札手数料%]])</f>
        <v/>
      </c>
      <c r="L6" s="8" t="str">
        <f>IF(テーブル1[[#This Row],[送料]]="","",テーブル1[[#This Row],[送料]]*テーブル1[[#This Row],[落札手数料%]])</f>
        <v/>
      </c>
      <c r="M6" s="8" t="str">
        <f>IF(テーブル1[[#This Row],[売上金額]]="","",テーブル1[[#This Row],[売上金額]]*($Y$2/100)+0.3)</f>
        <v/>
      </c>
      <c r="N6" s="8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6" s="4"/>
      <c r="P6" s="9" t="str">
        <f>IF(テーブル1[[#This Row],[為替]]="","",テーブル1[[#This Row],[売上総計$]]*テーブル1[[#This Row],[為替]])</f>
        <v/>
      </c>
      <c r="Q6" s="4"/>
      <c r="R6" s="11"/>
      <c r="S6" s="4"/>
      <c r="T6" s="9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Row],[送料割引%]]/100))+AB6</f>
        <v>#VALUE!</v>
      </c>
      <c r="U6" s="10" t="e">
        <f>IF(テーブル1[[#This Row],[利益]]="","",テーブル1[[#This Row],[利益]]/(テーブル1[[#This Row],[売上金額]]*テーブル1[[#This Row],[為替]]))</f>
        <v>#VALUE!</v>
      </c>
      <c r="V6" s="5"/>
      <c r="W6" s="3"/>
      <c r="X6" s="3"/>
      <c r="Z6" s="12" t="e">
        <f>テーブル1[[#This Row],[利益]]+(テーブル1[[#This Row],[仕入価格]]-(テーブル1[[#This Row],[仕入価格]]*0.925925925925926))</f>
        <v>#VALUE!</v>
      </c>
      <c r="AA6" s="12">
        <f>IF(テーブル1[[#This Row],[仕入先]]="楽天",F6*リスト!$E$12,IF(テーブル1[[#This Row],[仕入先]]="Yahooショップ",F6*リスト!$E$13,))</f>
        <v>0</v>
      </c>
      <c r="AB6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7" spans="1:28" x14ac:dyDescent="0.15">
      <c r="A7" s="2" t="str">
        <f t="shared" si="0"/>
        <v/>
      </c>
      <c r="B7" s="3"/>
      <c r="C7" s="3"/>
      <c r="D7" s="3"/>
      <c r="E7" s="11"/>
      <c r="F7" s="4"/>
      <c r="G7" s="6"/>
      <c r="H7" s="6"/>
      <c r="I7" s="6" t="str">
        <f>IF(テーブル1[[#This Row],[商品価格]]="","",SUM(G7:H7))</f>
        <v/>
      </c>
      <c r="J7" s="7"/>
      <c r="K7" s="8" t="str">
        <f>IF(テーブル1[[#This Row],[商品価格]]="","",テーブル1[[#This Row],[商品価格]]*テーブル1[[#This Row],[落札手数料%]])</f>
        <v/>
      </c>
      <c r="L7" s="8" t="str">
        <f>IF(テーブル1[[#This Row],[送料]]="","",テーブル1[[#This Row],[送料]]*テーブル1[[#This Row],[落札手数料%]])</f>
        <v/>
      </c>
      <c r="M7" s="8" t="str">
        <f>IF(テーブル1[[#This Row],[売上金額]]="","",テーブル1[[#This Row],[売上金額]]*($Y$2/100)+0.3)</f>
        <v/>
      </c>
      <c r="N7" s="8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7" s="4"/>
      <c r="P7" s="9" t="str">
        <f>IF(テーブル1[[#This Row],[為替]]="","",テーブル1[[#This Row],[売上総計$]]*テーブル1[[#This Row],[為替]])</f>
        <v/>
      </c>
      <c r="Q7" s="4"/>
      <c r="R7" s="11"/>
      <c r="S7" s="4"/>
      <c r="T7" s="9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Row],[送料割引%]]/100))+AB7</f>
        <v>#VALUE!</v>
      </c>
      <c r="U7" s="10" t="e">
        <f>IF(テーブル1[[#This Row],[利益]]="","",テーブル1[[#This Row],[利益]]/(テーブル1[[#This Row],[売上金額]]*テーブル1[[#This Row],[為替]]))</f>
        <v>#VALUE!</v>
      </c>
      <c r="V7" s="5"/>
      <c r="W7" s="3"/>
      <c r="X7" s="3"/>
      <c r="Z7" s="12" t="e">
        <f>テーブル1[[#This Row],[利益]]+(テーブル1[[#This Row],[仕入価格]]-(テーブル1[[#This Row],[仕入価格]]*0.925925925925926))</f>
        <v>#VALUE!</v>
      </c>
      <c r="AA7" s="12">
        <f>IF(テーブル1[[#This Row],[仕入先]]="楽天",F7*リスト!$E$12,IF(テーブル1[[#This Row],[仕入先]]="Yahooショップ",F7*リスト!$E$13,))</f>
        <v>0</v>
      </c>
      <c r="AB7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8" spans="1:28" x14ac:dyDescent="0.15">
      <c r="A8" s="2" t="str">
        <f t="shared" si="0"/>
        <v/>
      </c>
      <c r="B8" s="3"/>
      <c r="C8" s="3"/>
      <c r="D8" s="3"/>
      <c r="E8" s="11"/>
      <c r="F8" s="4"/>
      <c r="G8" s="6"/>
      <c r="H8" s="6"/>
      <c r="I8" s="6" t="str">
        <f>IF(テーブル1[[#This Row],[商品価格]]="","",SUM(G8:H8))</f>
        <v/>
      </c>
      <c r="J8" s="7"/>
      <c r="K8" s="8" t="str">
        <f>IF(テーブル1[[#This Row],[商品価格]]="","",テーブル1[[#This Row],[商品価格]]*テーブル1[[#This Row],[落札手数料%]])</f>
        <v/>
      </c>
      <c r="L8" s="8" t="str">
        <f>IF(テーブル1[[#This Row],[送料]]="","",テーブル1[[#This Row],[送料]]*テーブル1[[#This Row],[落札手数料%]])</f>
        <v/>
      </c>
      <c r="M8" s="8" t="str">
        <f>IF(テーブル1[[#This Row],[売上金額]]="","",テーブル1[[#This Row],[売上金額]]*($Y$2/100)+0.3)</f>
        <v/>
      </c>
      <c r="N8" s="8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8" s="4"/>
      <c r="P8" s="9" t="str">
        <f>IF(テーブル1[[#This Row],[為替]]="","",テーブル1[[#This Row],[売上総計$]]*テーブル1[[#This Row],[為替]])</f>
        <v/>
      </c>
      <c r="Q8" s="4"/>
      <c r="R8" s="11"/>
      <c r="S8" s="4"/>
      <c r="T8" s="9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Row],[送料割引%]]/100))+AB8</f>
        <v>#VALUE!</v>
      </c>
      <c r="U8" s="10" t="e">
        <f>IF(テーブル1[[#This Row],[利益]]="","",テーブル1[[#This Row],[利益]]/(テーブル1[[#This Row],[売上金額]]*テーブル1[[#This Row],[為替]]))</f>
        <v>#VALUE!</v>
      </c>
      <c r="V8" s="5"/>
      <c r="W8" s="3"/>
      <c r="X8" s="3"/>
      <c r="Z8" s="12" t="e">
        <f>テーブル1[[#This Row],[利益]]+(テーブル1[[#This Row],[仕入価格]]-(テーブル1[[#This Row],[仕入価格]]*0.925925925925926))</f>
        <v>#VALUE!</v>
      </c>
      <c r="AA8" s="12">
        <f>IF(テーブル1[[#This Row],[仕入先]]="楽天",F8*リスト!$E$12,IF(テーブル1[[#This Row],[仕入先]]="Yahooショップ",F8*リスト!$E$13,))</f>
        <v>0</v>
      </c>
      <c r="AB8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9" spans="1:28" x14ac:dyDescent="0.15">
      <c r="A9" s="2" t="str">
        <f t="shared" si="0"/>
        <v/>
      </c>
      <c r="B9" s="3"/>
      <c r="C9" s="3"/>
      <c r="D9" s="3"/>
      <c r="E9" s="11"/>
      <c r="F9" s="4"/>
      <c r="G9" s="6"/>
      <c r="H9" s="6"/>
      <c r="I9" s="6" t="str">
        <f>IF(テーブル1[[#This Row],[商品価格]]="","",SUM(G9:H9))</f>
        <v/>
      </c>
      <c r="J9" s="7"/>
      <c r="K9" s="8" t="str">
        <f>IF(テーブル1[[#This Row],[商品価格]]="","",テーブル1[[#This Row],[商品価格]]*テーブル1[[#This Row],[落札手数料%]])</f>
        <v/>
      </c>
      <c r="L9" s="8" t="str">
        <f>IF(テーブル1[[#This Row],[送料]]="","",テーブル1[[#This Row],[送料]]*テーブル1[[#This Row],[落札手数料%]])</f>
        <v/>
      </c>
      <c r="M9" s="8" t="str">
        <f>IF(テーブル1[[#This Row],[売上金額]]="","",テーブル1[[#This Row],[売上金額]]*($Y$2/100)+0.3)</f>
        <v/>
      </c>
      <c r="N9" s="8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9" s="4"/>
      <c r="P9" s="9" t="str">
        <f>IF(テーブル1[[#This Row],[為替]]="","",テーブル1[[#This Row],[売上総計$]]*テーブル1[[#This Row],[為替]])</f>
        <v/>
      </c>
      <c r="Q9" s="4"/>
      <c r="R9" s="11"/>
      <c r="S9" s="4"/>
      <c r="T9" s="9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Row],[送料割引%]]/100))+AB9</f>
        <v>#VALUE!</v>
      </c>
      <c r="U9" s="10" t="e">
        <f>IF(テーブル1[[#This Row],[利益]]="","",テーブル1[[#This Row],[利益]]/(テーブル1[[#This Row],[売上金額]]*テーブル1[[#This Row],[為替]]))</f>
        <v>#VALUE!</v>
      </c>
      <c r="V9" s="5"/>
      <c r="W9" s="3"/>
      <c r="X9" s="3"/>
      <c r="Z9" s="12" t="e">
        <f>テーブル1[[#This Row],[利益]]+(テーブル1[[#This Row],[仕入価格]]-(テーブル1[[#This Row],[仕入価格]]*0.925925925925926))</f>
        <v>#VALUE!</v>
      </c>
      <c r="AA9" s="12">
        <f>IF(テーブル1[[#This Row],[仕入先]]="楽天",F9*リスト!$E$12,IF(テーブル1[[#This Row],[仕入先]]="Yahooショップ",F9*リスト!$E$13,))</f>
        <v>0</v>
      </c>
      <c r="AB9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0" spans="1:28" x14ac:dyDescent="0.15">
      <c r="A10" s="2" t="str">
        <f t="shared" si="0"/>
        <v/>
      </c>
      <c r="B10" s="3"/>
      <c r="C10" s="3"/>
      <c r="D10" s="3"/>
      <c r="E10" s="11"/>
      <c r="F10" s="4"/>
      <c r="G10" s="6"/>
      <c r="H10" s="6"/>
      <c r="I10" s="6" t="str">
        <f>IF(テーブル1[[#This Row],[商品価格]]="","",SUM(G10:H10))</f>
        <v/>
      </c>
      <c r="J10" s="7"/>
      <c r="K10" s="8" t="str">
        <f>IF(テーブル1[[#This Row],[商品価格]]="","",テーブル1[[#This Row],[商品価格]]*テーブル1[[#This Row],[落札手数料%]])</f>
        <v/>
      </c>
      <c r="L10" s="8" t="str">
        <f>IF(テーブル1[[#This Row],[送料]]="","",テーブル1[[#This Row],[送料]]*テーブル1[[#This Row],[落札手数料%]])</f>
        <v/>
      </c>
      <c r="M10" s="8" t="str">
        <f>IF(テーブル1[[#This Row],[売上金額]]="","",テーブル1[[#This Row],[売上金額]]*($Y$2/100)+0.3)</f>
        <v/>
      </c>
      <c r="N10" s="8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0" s="4"/>
      <c r="P10" s="9" t="str">
        <f>IF(テーブル1[[#This Row],[為替]]="","",テーブル1[[#This Row],[売上総計$]]*テーブル1[[#This Row],[為替]])</f>
        <v/>
      </c>
      <c r="Q10" s="4"/>
      <c r="R10" s="11"/>
      <c r="S10" s="4"/>
      <c r="T10" s="9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Row],[送料割引%]]/100))+AB10</f>
        <v>#VALUE!</v>
      </c>
      <c r="U10" s="10" t="e">
        <f>IF(テーブル1[[#This Row],[利益]]="","",テーブル1[[#This Row],[利益]]/(テーブル1[[#This Row],[売上金額]]*テーブル1[[#This Row],[為替]]))</f>
        <v>#VALUE!</v>
      </c>
      <c r="V10" s="5"/>
      <c r="W10" s="3"/>
      <c r="X10" s="3"/>
      <c r="Y10" s="23"/>
      <c r="Z10" s="12" t="e">
        <f>テーブル1[[#This Row],[利益]]+(テーブル1[[#This Row],[仕入価格]]-(テーブル1[[#This Row],[仕入価格]]*0.925925925925926))</f>
        <v>#VALUE!</v>
      </c>
      <c r="AA10" s="12">
        <f>IF(テーブル1[[#This Row],[仕入先]]="楽天",F10*リスト!$E$12,IF(テーブル1[[#This Row],[仕入先]]="Yahooショップ",F10*リスト!$E$13,))</f>
        <v>0</v>
      </c>
      <c r="AB10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1" spans="1:28" x14ac:dyDescent="0.15">
      <c r="A11" s="2" t="str">
        <f t="shared" si="0"/>
        <v/>
      </c>
      <c r="B11" s="3"/>
      <c r="C11" s="3"/>
      <c r="D11" s="3"/>
      <c r="E11" s="11"/>
      <c r="F11" s="4"/>
      <c r="G11" s="6"/>
      <c r="H11" s="6"/>
      <c r="I11" s="6" t="str">
        <f>IF(テーブル1[[#This Row],[商品価格]]="","",SUM(G11:H11))</f>
        <v/>
      </c>
      <c r="J11" s="7"/>
      <c r="K11" s="8" t="str">
        <f>IF(テーブル1[[#This Row],[商品価格]]="","",テーブル1[[#This Row],[商品価格]]*テーブル1[[#This Row],[落札手数料%]])</f>
        <v/>
      </c>
      <c r="L11" s="8" t="str">
        <f>IF(テーブル1[[#This Row],[送料]]="","",テーブル1[[#This Row],[送料]]*テーブル1[[#This Row],[落札手数料%]])</f>
        <v/>
      </c>
      <c r="M11" s="8" t="str">
        <f>IF(テーブル1[[#This Row],[売上金額]]="","",テーブル1[[#This Row],[売上金額]]*($Y$2/100)+0.3)</f>
        <v/>
      </c>
      <c r="N11" s="8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1" s="4"/>
      <c r="P11" s="9" t="str">
        <f>IF(テーブル1[[#This Row],[為替]]="","",テーブル1[[#This Row],[売上総計$]]*テーブル1[[#This Row],[為替]])</f>
        <v/>
      </c>
      <c r="Q11" s="4"/>
      <c r="R11" s="11"/>
      <c r="S11" s="4"/>
      <c r="T11" s="9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Row],[送料割引%]]/100))+AB11</f>
        <v>#VALUE!</v>
      </c>
      <c r="U11" s="10" t="e">
        <f>IF(テーブル1[[#This Row],[利益]]="","",テーブル1[[#This Row],[利益]]/(テーブル1[[#This Row],[売上金額]]*テーブル1[[#This Row],[為替]]))</f>
        <v>#VALUE!</v>
      </c>
      <c r="V11" s="5"/>
      <c r="W11" s="3"/>
      <c r="X11" s="3"/>
      <c r="Z11" s="12" t="e">
        <f>テーブル1[[#This Row],[利益]]+(テーブル1[[#This Row],[仕入価格]]-(テーブル1[[#This Row],[仕入価格]]*0.925925925925926))</f>
        <v>#VALUE!</v>
      </c>
      <c r="AA11" s="12">
        <f>IF(テーブル1[[#This Row],[仕入先]]="楽天",F11*リスト!$E$12,IF(テーブル1[[#This Row],[仕入先]]="Yahooショップ",F11*リスト!$E$13,))</f>
        <v>0</v>
      </c>
      <c r="AB11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2" spans="1:28" x14ac:dyDescent="0.15">
      <c r="A12" s="2" t="str">
        <f t="shared" si="0"/>
        <v/>
      </c>
      <c r="C12" s="3"/>
      <c r="D12" s="3"/>
      <c r="E12" s="11"/>
      <c r="F12" s="4"/>
      <c r="G12" s="6"/>
      <c r="H12" s="6"/>
      <c r="I12" s="6" t="str">
        <f>IF(テーブル1[[#This Row],[商品価格]]="","",SUM(G12:H12))</f>
        <v/>
      </c>
      <c r="J12" s="7"/>
      <c r="K12" s="8" t="str">
        <f>IF(テーブル1[[#This Row],[商品価格]]="","",テーブル1[[#This Row],[商品価格]]*テーブル1[[#This Row],[落札手数料%]])</f>
        <v/>
      </c>
      <c r="L12" s="8" t="str">
        <f>IF(テーブル1[[#This Row],[送料]]="","",テーブル1[[#This Row],[送料]]*テーブル1[[#This Row],[落札手数料%]])</f>
        <v/>
      </c>
      <c r="M12" s="8" t="str">
        <f>IF(テーブル1[[#This Row],[売上金額]]="","",テーブル1[[#This Row],[売上金額]]*($Y$2/100)+0.3)</f>
        <v/>
      </c>
      <c r="N12" s="8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2" s="4"/>
      <c r="P12" s="9" t="str">
        <f>IF(テーブル1[[#This Row],[為替]]="","",テーブル1[[#This Row],[売上総計$]]*テーブル1[[#This Row],[為替]])</f>
        <v/>
      </c>
      <c r="Q12" s="4"/>
      <c r="R12" s="11"/>
      <c r="T12" s="9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Row],[送料割引%]]/100))+AB12</f>
        <v>#VALUE!</v>
      </c>
      <c r="U12" s="10" t="e">
        <f>IF(テーブル1[[#This Row],[利益]]="","",テーブル1[[#This Row],[利益]]/(テーブル1[[#This Row],[売上金額]]*テーブル1[[#This Row],[為替]]))</f>
        <v>#VALUE!</v>
      </c>
      <c r="Z12" s="12" t="e">
        <f>テーブル1[[#This Row],[利益]]+(テーブル1[[#This Row],[仕入価格]]-(テーブル1[[#This Row],[仕入価格]]*0.925925925925926))</f>
        <v>#VALUE!</v>
      </c>
      <c r="AA12" s="12">
        <f>IF(テーブル1[[#This Row],[仕入先]]="楽天",F12*リスト!$E$12,IF(テーブル1[[#This Row],[仕入先]]="Yahooショップ",F12*リスト!$E$13,))</f>
        <v>0</v>
      </c>
      <c r="AB12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3" spans="1:28" x14ac:dyDescent="0.15">
      <c r="A13" s="2" t="str">
        <f t="shared" si="0"/>
        <v/>
      </c>
      <c r="C13" s="3"/>
      <c r="D13" s="3"/>
      <c r="E13" s="11"/>
      <c r="F13" s="4"/>
      <c r="G13" s="6"/>
      <c r="H13" s="6"/>
      <c r="I13" s="6" t="str">
        <f>IF(テーブル1[[#This Row],[商品価格]]="","",SUM(G13:H13))</f>
        <v/>
      </c>
      <c r="J13" s="7"/>
      <c r="K13" s="19" t="str">
        <f>IF(テーブル1[[#This Row],[商品価格]]="","",テーブル1[[#This Row],[商品価格]]*テーブル1[[#This Row],[落札手数料%]])</f>
        <v/>
      </c>
      <c r="L13" s="19" t="str">
        <f>IF(テーブル1[[#This Row],[送料]]="","",テーブル1[[#This Row],[送料]]*テーブル1[[#This Row],[落札手数料%]])</f>
        <v/>
      </c>
      <c r="M13" s="19" t="str">
        <f>IF(テーブル1[[#This Row],[売上金額]]="","",テーブル1[[#This Row],[売上金額]]*($Y$2/100)+0.3)</f>
        <v/>
      </c>
      <c r="N13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3" s="4"/>
      <c r="P13" s="20" t="str">
        <f>IF(テーブル1[[#This Row],[為替]]="","",テーブル1[[#This Row],[売上総計$]]*テーブル1[[#This Row],[為替]])</f>
        <v/>
      </c>
      <c r="Q13" s="4"/>
      <c r="R13" s="11"/>
      <c r="S13" s="18"/>
      <c r="T13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Row],[送料割引%]]/100))+AB13</f>
        <v>#VALUE!</v>
      </c>
      <c r="U13" s="21" t="e">
        <f>IF(テーブル1[[#This Row],[利益]]="","",テーブル1[[#This Row],[利益]]/(テーブル1[[#This Row],[売上金額]]*テーブル1[[#This Row],[為替]]))</f>
        <v>#VALUE!</v>
      </c>
      <c r="V13" s="22"/>
      <c r="Z13" s="12" t="e">
        <f>テーブル1[[#This Row],[利益]]+(テーブル1[[#This Row],[仕入価格]]-(テーブル1[[#This Row],[仕入価格]]*0.925925925925926))</f>
        <v>#VALUE!</v>
      </c>
      <c r="AA13" s="12">
        <f>IF(テーブル1[[#This Row],[仕入先]]="楽天",F13*リスト!$E$12,IF(テーブル1[[#This Row],[仕入先]]="Yahooショップ",F13*リスト!$E$13,))</f>
        <v>0</v>
      </c>
      <c r="AB13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4" spans="1:28" x14ac:dyDescent="0.15">
      <c r="A14" s="2" t="str">
        <f t="shared" si="0"/>
        <v/>
      </c>
      <c r="C14" s="3"/>
      <c r="D14" s="3"/>
      <c r="E14" s="11"/>
      <c r="F14" s="4"/>
      <c r="G14" s="6"/>
      <c r="H14" s="6"/>
      <c r="I14" s="6" t="str">
        <f>IF(テーブル1[[#This Row],[商品価格]]="","",SUM(G14:H14))</f>
        <v/>
      </c>
      <c r="J14" s="7"/>
      <c r="K14" s="19" t="str">
        <f>IF(テーブル1[[#This Row],[商品価格]]="","",テーブル1[[#This Row],[商品価格]]*テーブル1[[#This Row],[落札手数料%]])</f>
        <v/>
      </c>
      <c r="L14" s="19" t="str">
        <f>IF(テーブル1[[#This Row],[送料]]="","",テーブル1[[#This Row],[送料]]*テーブル1[[#This Row],[落札手数料%]])</f>
        <v/>
      </c>
      <c r="M14" s="19" t="str">
        <f>IF(テーブル1[[#This Row],[売上金額]]="","",テーブル1[[#This Row],[売上金額]]*($Y$2/100)+0.3)</f>
        <v/>
      </c>
      <c r="N14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4" s="4"/>
      <c r="P14" s="20" t="str">
        <f>IF(テーブル1[[#This Row],[為替]]="","",テーブル1[[#This Row],[売上総計$]]*テーブル1[[#This Row],[為替]])</f>
        <v/>
      </c>
      <c r="Q14" s="4"/>
      <c r="R14" s="11"/>
      <c r="S14" s="18"/>
      <c r="T14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Row],[送料割引%]]/100))+AB14</f>
        <v>#VALUE!</v>
      </c>
      <c r="U14" s="21" t="e">
        <f>IF(テーブル1[[#This Row],[利益]]="","",テーブル1[[#This Row],[利益]]/(テーブル1[[#This Row],[売上金額]]*テーブル1[[#This Row],[為替]]))</f>
        <v>#VALUE!</v>
      </c>
      <c r="V14" s="22"/>
      <c r="Z14" s="12" t="e">
        <f>テーブル1[[#This Row],[利益]]+(テーブル1[[#This Row],[仕入価格]]-(テーブル1[[#This Row],[仕入価格]]*0.925925925925926))</f>
        <v>#VALUE!</v>
      </c>
      <c r="AA14" s="12">
        <f>IF(テーブル1[[#This Row],[仕入先]]="楽天",F14*リスト!$E$12,IF(テーブル1[[#This Row],[仕入先]]="Yahooショップ",F14*リスト!$E$13,))</f>
        <v>0</v>
      </c>
      <c r="AB14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5" spans="1:28" x14ac:dyDescent="0.15">
      <c r="A15" s="2" t="str">
        <f t="shared" si="0"/>
        <v/>
      </c>
      <c r="C15" s="3"/>
      <c r="D15" s="3"/>
      <c r="E15" s="11"/>
      <c r="F15" s="4"/>
      <c r="G15" s="6"/>
      <c r="H15" s="6"/>
      <c r="I15" s="6" t="str">
        <f>IF(テーブル1[[#This Row],[商品価格]]="","",SUM(G15:H15))</f>
        <v/>
      </c>
      <c r="J15" s="7"/>
      <c r="K15" s="19" t="str">
        <f>IF(テーブル1[[#This Row],[商品価格]]="","",テーブル1[[#This Row],[商品価格]]*テーブル1[[#This Row],[落札手数料%]])</f>
        <v/>
      </c>
      <c r="L15" s="19" t="str">
        <f>IF(テーブル1[[#This Row],[送料]]="","",テーブル1[[#This Row],[送料]]*テーブル1[[#This Row],[落札手数料%]])</f>
        <v/>
      </c>
      <c r="M15" s="19" t="str">
        <f>IF(テーブル1[[#This Row],[売上金額]]="","",テーブル1[[#This Row],[売上金額]]*($Y$2/100)+0.3)</f>
        <v/>
      </c>
      <c r="N15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5" s="4"/>
      <c r="P15" s="20" t="str">
        <f>IF(テーブル1[[#This Row],[為替]]="","",テーブル1[[#This Row],[売上総計$]]*テーブル1[[#This Row],[為替]])</f>
        <v/>
      </c>
      <c r="Q15" s="4"/>
      <c r="R15" s="11"/>
      <c r="S15" s="18"/>
      <c r="T15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Row],[送料割引%]]/100))+AB15</f>
        <v>#VALUE!</v>
      </c>
      <c r="U15" s="21" t="e">
        <f>IF(テーブル1[[#This Row],[利益]]="","",テーブル1[[#This Row],[利益]]/(テーブル1[[#This Row],[売上金額]]*テーブル1[[#This Row],[為替]]))</f>
        <v>#VALUE!</v>
      </c>
      <c r="V15" s="22"/>
      <c r="Z15" s="12" t="e">
        <f>テーブル1[[#This Row],[利益]]+(テーブル1[[#This Row],[仕入価格]]-(テーブル1[[#This Row],[仕入価格]]*0.925925925925926))</f>
        <v>#VALUE!</v>
      </c>
      <c r="AA15" s="12">
        <f>IF(テーブル1[[#This Row],[仕入先]]="楽天",F15*リスト!$E$12,IF(テーブル1[[#This Row],[仕入先]]="Yahooショップ",F15*リスト!$E$13,))</f>
        <v>0</v>
      </c>
      <c r="AB15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6" spans="1:28" x14ac:dyDescent="0.15">
      <c r="A16" s="2" t="str">
        <f t="shared" si="0"/>
        <v/>
      </c>
      <c r="C16" s="3"/>
      <c r="D16" s="3"/>
      <c r="E16" s="11"/>
      <c r="F16" s="4"/>
      <c r="G16" s="6"/>
      <c r="H16" s="6"/>
      <c r="I16" s="6" t="str">
        <f>IF(テーブル1[[#This Row],[商品価格]]="","",SUM(G16:H16))</f>
        <v/>
      </c>
      <c r="J16" s="7"/>
      <c r="K16" s="19" t="str">
        <f>IF(テーブル1[[#This Row],[商品価格]]="","",テーブル1[[#This Row],[商品価格]]*テーブル1[[#This Row],[落札手数料%]])</f>
        <v/>
      </c>
      <c r="L16" s="19" t="str">
        <f>IF(テーブル1[[#This Row],[送料]]="","",テーブル1[[#This Row],[送料]]*テーブル1[[#This Row],[落札手数料%]])</f>
        <v/>
      </c>
      <c r="M16" s="19" t="str">
        <f>IF(テーブル1[[#This Row],[売上金額]]="","",テーブル1[[#This Row],[売上金額]]*($Y$2/100)+0.3)</f>
        <v/>
      </c>
      <c r="N16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6" s="4"/>
      <c r="P16" s="20" t="str">
        <f>IF(テーブル1[[#This Row],[為替]]="","",テーブル1[[#This Row],[売上総計$]]*テーブル1[[#This Row],[為替]])</f>
        <v/>
      </c>
      <c r="Q16" s="4"/>
      <c r="R16" s="11"/>
      <c r="S16" s="18"/>
      <c r="T16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Row],[送料割引%]]/100))+AB16</f>
        <v>#VALUE!</v>
      </c>
      <c r="U16" s="21" t="e">
        <f>IF(テーブル1[[#This Row],[利益]]="","",テーブル1[[#This Row],[利益]]/(テーブル1[[#This Row],[売上金額]]*テーブル1[[#This Row],[為替]]))</f>
        <v>#VALUE!</v>
      </c>
      <c r="V16" s="22"/>
      <c r="Z16" s="12" t="e">
        <f>テーブル1[[#This Row],[利益]]+(テーブル1[[#This Row],[仕入価格]]-(テーブル1[[#This Row],[仕入価格]]*0.925925925925926))</f>
        <v>#VALUE!</v>
      </c>
      <c r="AA16" s="12">
        <f>IF(テーブル1[[#This Row],[仕入先]]="楽天",F16*リスト!$E$12,IF(テーブル1[[#This Row],[仕入先]]="Yahooショップ",F16*リスト!$E$13,))</f>
        <v>0</v>
      </c>
      <c r="AB16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7" spans="1:28" x14ac:dyDescent="0.15">
      <c r="A17" s="2" t="str">
        <f t="shared" si="0"/>
        <v/>
      </c>
      <c r="C17" s="3"/>
      <c r="D17" s="3"/>
      <c r="E17" s="11"/>
      <c r="F17" s="4"/>
      <c r="G17" s="6"/>
      <c r="H17" s="6"/>
      <c r="I17" s="6" t="str">
        <f>IF(テーブル1[[#This Row],[商品価格]]="","",SUM(G17:H17))</f>
        <v/>
      </c>
      <c r="J17" s="7"/>
      <c r="K17" s="19" t="str">
        <f>IF(テーブル1[[#This Row],[商品価格]]="","",テーブル1[[#This Row],[商品価格]]*テーブル1[[#This Row],[落札手数料%]])</f>
        <v/>
      </c>
      <c r="L17" s="19" t="str">
        <f>IF(テーブル1[[#This Row],[送料]]="","",テーブル1[[#This Row],[送料]]*テーブル1[[#This Row],[落札手数料%]])</f>
        <v/>
      </c>
      <c r="M17" s="19" t="str">
        <f>IF(テーブル1[[#This Row],[売上金額]]="","",テーブル1[[#This Row],[売上金額]]*($Y$2/100)+0.3)</f>
        <v/>
      </c>
      <c r="N17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7" s="4"/>
      <c r="P17" s="20" t="str">
        <f>IF(テーブル1[[#This Row],[為替]]="","",テーブル1[[#This Row],[売上総計$]]*テーブル1[[#This Row],[為替]])</f>
        <v/>
      </c>
      <c r="Q17" s="4"/>
      <c r="R17" s="11"/>
      <c r="S17" s="18"/>
      <c r="T17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Row],[送料割引%]]/100))+AB17</f>
        <v>#VALUE!</v>
      </c>
      <c r="U17" s="21" t="e">
        <f>IF(テーブル1[[#This Row],[利益]]="","",テーブル1[[#This Row],[利益]]/(テーブル1[[#This Row],[売上金額]]*テーブル1[[#This Row],[為替]]))</f>
        <v>#VALUE!</v>
      </c>
      <c r="V17" s="22"/>
      <c r="Z17" s="12" t="e">
        <f>テーブル1[[#This Row],[利益]]+(テーブル1[[#This Row],[仕入価格]]-(テーブル1[[#This Row],[仕入価格]]*0.925925925925926))</f>
        <v>#VALUE!</v>
      </c>
      <c r="AA17" s="12">
        <f>IF(テーブル1[[#This Row],[仕入先]]="楽天",F17*リスト!$E$12,IF(テーブル1[[#This Row],[仕入先]]="Yahooショップ",F17*リスト!$E$13,))</f>
        <v>0</v>
      </c>
      <c r="AB17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8" spans="1:28" x14ac:dyDescent="0.15">
      <c r="A18" s="2" t="str">
        <f t="shared" si="0"/>
        <v/>
      </c>
      <c r="C18" s="3"/>
      <c r="D18" s="3"/>
      <c r="E18" s="11"/>
      <c r="F18" s="4"/>
      <c r="G18" s="6"/>
      <c r="H18" s="6"/>
      <c r="I18" s="6" t="str">
        <f>IF(テーブル1[[#This Row],[商品価格]]="","",SUM(G18:H18))</f>
        <v/>
      </c>
      <c r="J18" s="7"/>
      <c r="K18" s="19" t="str">
        <f>IF(テーブル1[[#This Row],[商品価格]]="","",テーブル1[[#This Row],[商品価格]]*テーブル1[[#This Row],[落札手数料%]])</f>
        <v/>
      </c>
      <c r="L18" s="19" t="str">
        <f>IF(テーブル1[[#This Row],[送料]]="","",テーブル1[[#This Row],[送料]]*テーブル1[[#This Row],[落札手数料%]])</f>
        <v/>
      </c>
      <c r="M18" s="19" t="str">
        <f>IF(テーブル1[[#This Row],[売上金額]]="","",テーブル1[[#This Row],[売上金額]]*($Y$2/100)+0.3)</f>
        <v/>
      </c>
      <c r="N18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8" s="4"/>
      <c r="P18" s="20" t="str">
        <f>IF(テーブル1[[#This Row],[為替]]="","",テーブル1[[#This Row],[売上総計$]]*テーブル1[[#This Row],[為替]])</f>
        <v/>
      </c>
      <c r="Q18" s="4"/>
      <c r="R18" s="11"/>
      <c r="S18" s="18"/>
      <c r="T18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Row],[送料割引%]]/100))+AB18</f>
        <v>#VALUE!</v>
      </c>
      <c r="U18" s="21" t="e">
        <f>IF(テーブル1[[#This Row],[利益]]="","",テーブル1[[#This Row],[利益]]/(テーブル1[[#This Row],[売上金額]]*テーブル1[[#This Row],[為替]]))</f>
        <v>#VALUE!</v>
      </c>
      <c r="V18" s="22"/>
      <c r="Z18" s="12" t="e">
        <f>テーブル1[[#This Row],[利益]]+(テーブル1[[#This Row],[仕入価格]]-(テーブル1[[#This Row],[仕入価格]]*0.925925925925926))</f>
        <v>#VALUE!</v>
      </c>
      <c r="AA18" s="12">
        <f>IF(テーブル1[[#This Row],[仕入先]]="楽天",F18*リスト!$E$12,IF(テーブル1[[#This Row],[仕入先]]="Yahooショップ",F18*リスト!$E$13,))</f>
        <v>0</v>
      </c>
      <c r="AB18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9" spans="1:28" x14ac:dyDescent="0.15">
      <c r="A19" s="2" t="str">
        <f t="shared" si="0"/>
        <v/>
      </c>
      <c r="C19" s="3"/>
      <c r="D19" s="3"/>
      <c r="E19" s="11"/>
      <c r="F19" s="4"/>
      <c r="G19" s="6"/>
      <c r="H19" s="6"/>
      <c r="I19" s="6" t="str">
        <f>IF(テーブル1[[#This Row],[商品価格]]="","",SUM(G19:H19))</f>
        <v/>
      </c>
      <c r="J19" s="7"/>
      <c r="K19" s="19" t="str">
        <f>IF(テーブル1[[#This Row],[商品価格]]="","",テーブル1[[#This Row],[商品価格]]*テーブル1[[#This Row],[落札手数料%]])</f>
        <v/>
      </c>
      <c r="L19" s="19" t="str">
        <f>IF(テーブル1[[#This Row],[送料]]="","",テーブル1[[#This Row],[送料]]*テーブル1[[#This Row],[落札手数料%]])</f>
        <v/>
      </c>
      <c r="M19" s="19" t="str">
        <f>IF(テーブル1[[#This Row],[売上金額]]="","",テーブル1[[#This Row],[売上金額]]*($Y$2/100)+0.3)</f>
        <v/>
      </c>
      <c r="N19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9" s="4"/>
      <c r="P19" s="20" t="str">
        <f>IF(テーブル1[[#This Row],[為替]]="","",テーブル1[[#This Row],[売上総計$]]*テーブル1[[#This Row],[為替]])</f>
        <v/>
      </c>
      <c r="Q19" s="4"/>
      <c r="R19" s="11"/>
      <c r="S19" s="18"/>
      <c r="T19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Row],[送料割引%]]/100))+AB19</f>
        <v>#VALUE!</v>
      </c>
      <c r="U19" s="21" t="e">
        <f>IF(テーブル1[[#This Row],[利益]]="","",テーブル1[[#This Row],[利益]]/(テーブル1[[#This Row],[売上金額]]*テーブル1[[#This Row],[為替]]))</f>
        <v>#VALUE!</v>
      </c>
      <c r="V19" s="22"/>
      <c r="Z19" s="12" t="e">
        <f>テーブル1[[#This Row],[利益]]+(テーブル1[[#This Row],[仕入価格]]-(テーブル1[[#This Row],[仕入価格]]*0.925925925925926))</f>
        <v>#VALUE!</v>
      </c>
      <c r="AA19" s="12">
        <f>IF(テーブル1[[#This Row],[仕入先]]="楽天",F19*リスト!$E$12,IF(テーブル1[[#This Row],[仕入先]]="Yahooショップ",F19*リスト!$E$13,))</f>
        <v>0</v>
      </c>
      <c r="AB19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0" spans="1:28" x14ac:dyDescent="0.15">
      <c r="A20" s="2" t="str">
        <f t="shared" si="0"/>
        <v/>
      </c>
      <c r="C20" s="3"/>
      <c r="D20" s="3"/>
      <c r="E20" s="11"/>
      <c r="F20" s="4"/>
      <c r="G20" s="6"/>
      <c r="H20" s="6"/>
      <c r="I20" s="6" t="str">
        <f>IF(テーブル1[[#This Row],[商品価格]]="","",SUM(G20:H20))</f>
        <v/>
      </c>
      <c r="J20" s="7"/>
      <c r="K20" s="19" t="str">
        <f>IF(テーブル1[[#This Row],[商品価格]]="","",テーブル1[[#This Row],[商品価格]]*テーブル1[[#This Row],[落札手数料%]])</f>
        <v/>
      </c>
      <c r="L20" s="19" t="str">
        <f>IF(テーブル1[[#This Row],[送料]]="","",テーブル1[[#This Row],[送料]]*テーブル1[[#This Row],[落札手数料%]])</f>
        <v/>
      </c>
      <c r="M20" s="19" t="str">
        <f>IF(テーブル1[[#This Row],[売上金額]]="","",テーブル1[[#This Row],[売上金額]]*($Y$2/100)+0.3)</f>
        <v/>
      </c>
      <c r="N20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0" s="4"/>
      <c r="P20" s="20" t="str">
        <f>IF(テーブル1[[#This Row],[為替]]="","",テーブル1[[#This Row],[売上総計$]]*テーブル1[[#This Row],[為替]])</f>
        <v/>
      </c>
      <c r="Q20" s="4"/>
      <c r="R20" s="11"/>
      <c r="S20" s="18"/>
      <c r="T20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Row],[送料割引%]]/100))+AB20</f>
        <v>#VALUE!</v>
      </c>
      <c r="U20" s="21" t="e">
        <f>IF(テーブル1[[#This Row],[利益]]="","",テーブル1[[#This Row],[利益]]/(テーブル1[[#This Row],[売上金額]]*テーブル1[[#This Row],[為替]]))</f>
        <v>#VALUE!</v>
      </c>
      <c r="V20" s="22"/>
      <c r="Z20" s="12" t="e">
        <f>テーブル1[[#This Row],[利益]]+(テーブル1[[#This Row],[仕入価格]]-(テーブル1[[#This Row],[仕入価格]]*0.925925925925926))</f>
        <v>#VALUE!</v>
      </c>
      <c r="AA20" s="12">
        <f>IF(テーブル1[[#This Row],[仕入先]]="楽天",F20*リスト!$E$12,IF(テーブル1[[#This Row],[仕入先]]="Yahooショップ",F20*リスト!$E$13,))</f>
        <v>0</v>
      </c>
      <c r="AB20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1" spans="1:28" x14ac:dyDescent="0.15">
      <c r="A21" s="2" t="str">
        <f t="shared" si="0"/>
        <v/>
      </c>
      <c r="C21" s="3"/>
      <c r="D21" s="3"/>
      <c r="E21" s="11"/>
      <c r="F21" s="4"/>
      <c r="G21" s="6"/>
      <c r="H21" s="6"/>
      <c r="I21" s="6" t="str">
        <f>IF(テーブル1[[#This Row],[商品価格]]="","",SUM(G21:H21))</f>
        <v/>
      </c>
      <c r="J21" s="7"/>
      <c r="K21" s="19" t="str">
        <f>IF(テーブル1[[#This Row],[商品価格]]="","",テーブル1[[#This Row],[商品価格]]*テーブル1[[#This Row],[落札手数料%]])</f>
        <v/>
      </c>
      <c r="L21" s="19" t="str">
        <f>IF(テーブル1[[#This Row],[送料]]="","",テーブル1[[#This Row],[送料]]*テーブル1[[#This Row],[落札手数料%]])</f>
        <v/>
      </c>
      <c r="M21" s="19" t="str">
        <f>IF(テーブル1[[#This Row],[売上金額]]="","",テーブル1[[#This Row],[売上金額]]*($Y$2/100)+0.3)</f>
        <v/>
      </c>
      <c r="N21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1" s="4"/>
      <c r="P21" s="20" t="str">
        <f>IF(テーブル1[[#This Row],[為替]]="","",テーブル1[[#This Row],[売上総計$]]*テーブル1[[#This Row],[為替]])</f>
        <v/>
      </c>
      <c r="Q21" s="4"/>
      <c r="R21" s="11"/>
      <c r="S21" s="18"/>
      <c r="T21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Row],[送料割引%]]/100))+AB21</f>
        <v>#VALUE!</v>
      </c>
      <c r="U21" s="21" t="e">
        <f>IF(テーブル1[[#This Row],[利益]]="","",テーブル1[[#This Row],[利益]]/(テーブル1[[#This Row],[売上金額]]*テーブル1[[#This Row],[為替]]))</f>
        <v>#VALUE!</v>
      </c>
      <c r="V21" s="22"/>
      <c r="Z21" s="12" t="e">
        <f>テーブル1[[#This Row],[利益]]+(テーブル1[[#This Row],[仕入価格]]-(テーブル1[[#This Row],[仕入価格]]*0.925925925925926))</f>
        <v>#VALUE!</v>
      </c>
      <c r="AA21" s="12">
        <f>IF(テーブル1[[#This Row],[仕入先]]="楽天",F21*リスト!$E$12,IF(テーブル1[[#This Row],[仕入先]]="Yahooショップ",F21*リスト!$E$13,))</f>
        <v>0</v>
      </c>
      <c r="AB21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2" spans="1:28" x14ac:dyDescent="0.15">
      <c r="A22" s="2" t="str">
        <f t="shared" si="0"/>
        <v/>
      </c>
      <c r="C22" s="3"/>
      <c r="D22" s="3"/>
      <c r="E22" s="11"/>
      <c r="F22" s="4"/>
      <c r="G22" s="6"/>
      <c r="H22" s="6"/>
      <c r="I22" s="6" t="str">
        <f>IF(テーブル1[[#This Row],[商品価格]]="","",SUM(G22:H22))</f>
        <v/>
      </c>
      <c r="J22" s="7"/>
      <c r="K22" s="19" t="str">
        <f>IF(テーブル1[[#This Row],[商品価格]]="","",テーブル1[[#This Row],[商品価格]]*テーブル1[[#This Row],[落札手数料%]])</f>
        <v/>
      </c>
      <c r="L22" s="19" t="str">
        <f>IF(テーブル1[[#This Row],[送料]]="","",テーブル1[[#This Row],[送料]]*テーブル1[[#This Row],[落札手数料%]])</f>
        <v/>
      </c>
      <c r="M22" s="19" t="str">
        <f>IF(テーブル1[[#This Row],[売上金額]]="","",テーブル1[[#This Row],[売上金額]]*($Y$2/100)+0.3)</f>
        <v/>
      </c>
      <c r="N22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2" s="4"/>
      <c r="P22" s="20" t="str">
        <f>IF(テーブル1[[#This Row],[為替]]="","",テーブル1[[#This Row],[売上総計$]]*テーブル1[[#This Row],[為替]])</f>
        <v/>
      </c>
      <c r="Q22" s="4"/>
      <c r="R22" s="11"/>
      <c r="S22" s="18"/>
      <c r="T22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Row],[送料割引%]]/100))+AB22</f>
        <v>#VALUE!</v>
      </c>
      <c r="U22" s="21" t="e">
        <f>IF(テーブル1[[#This Row],[利益]]="","",テーブル1[[#This Row],[利益]]/(テーブル1[[#This Row],[売上金額]]*テーブル1[[#This Row],[為替]]))</f>
        <v>#VALUE!</v>
      </c>
      <c r="V22" s="22"/>
      <c r="Z22" s="12" t="e">
        <f>テーブル1[[#This Row],[利益]]+(テーブル1[[#This Row],[仕入価格]]-(テーブル1[[#This Row],[仕入価格]]*0.925925925925926))</f>
        <v>#VALUE!</v>
      </c>
      <c r="AA22" s="12">
        <f>IF(テーブル1[[#This Row],[仕入先]]="楽天",F22*リスト!$E$12,IF(テーブル1[[#This Row],[仕入先]]="Yahooショップ",F22*リスト!$E$13,))</f>
        <v>0</v>
      </c>
      <c r="AB22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3" spans="1:28" x14ac:dyDescent="0.15">
      <c r="A23" s="2" t="str">
        <f t="shared" si="0"/>
        <v/>
      </c>
      <c r="C23" s="3"/>
      <c r="D23" s="3"/>
      <c r="E23" s="11"/>
      <c r="F23" s="4"/>
      <c r="G23" s="6"/>
      <c r="H23" s="6"/>
      <c r="I23" s="6" t="str">
        <f>IF(テーブル1[[#This Row],[商品価格]]="","",SUM(G23:H23))</f>
        <v/>
      </c>
      <c r="J23" s="7"/>
      <c r="K23" s="19" t="str">
        <f>IF(テーブル1[[#This Row],[商品価格]]="","",テーブル1[[#This Row],[商品価格]]*テーブル1[[#This Row],[落札手数料%]])</f>
        <v/>
      </c>
      <c r="L23" s="19" t="str">
        <f>IF(テーブル1[[#This Row],[送料]]="","",テーブル1[[#This Row],[送料]]*テーブル1[[#This Row],[落札手数料%]])</f>
        <v/>
      </c>
      <c r="M23" s="19" t="str">
        <f>IF(テーブル1[[#This Row],[売上金額]]="","",テーブル1[[#This Row],[売上金額]]*($Y$2/100)+0.3)</f>
        <v/>
      </c>
      <c r="N23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3" s="4"/>
      <c r="P23" s="20" t="str">
        <f>IF(テーブル1[[#This Row],[為替]]="","",テーブル1[[#This Row],[売上総計$]]*テーブル1[[#This Row],[為替]])</f>
        <v/>
      </c>
      <c r="Q23" s="4"/>
      <c r="R23" s="11"/>
      <c r="S23" s="18"/>
      <c r="T23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Row],[送料割引%]]/100))+AB23</f>
        <v>#VALUE!</v>
      </c>
      <c r="U23" s="21" t="e">
        <f>IF(テーブル1[[#This Row],[利益]]="","",テーブル1[[#This Row],[利益]]/(テーブル1[[#This Row],[売上金額]]*テーブル1[[#This Row],[為替]]))</f>
        <v>#VALUE!</v>
      </c>
      <c r="V23" s="22"/>
      <c r="Z23" s="12" t="e">
        <f>テーブル1[[#This Row],[利益]]+(テーブル1[[#This Row],[仕入価格]]-(テーブル1[[#This Row],[仕入価格]]*0.925925925925926))</f>
        <v>#VALUE!</v>
      </c>
      <c r="AA23" s="12">
        <f>IF(テーブル1[[#This Row],[仕入先]]="楽天",F23*リスト!$E$12,IF(テーブル1[[#This Row],[仕入先]]="Yahooショップ",F23*リスト!$E$13,))</f>
        <v>0</v>
      </c>
      <c r="AB23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4" spans="1:28" x14ac:dyDescent="0.15">
      <c r="A24" s="2" t="str">
        <f t="shared" si="0"/>
        <v/>
      </c>
      <c r="C24" s="3"/>
      <c r="D24" s="3"/>
      <c r="E24" s="11"/>
      <c r="F24" s="4"/>
      <c r="G24" s="6"/>
      <c r="H24" s="6"/>
      <c r="I24" s="6" t="str">
        <f>IF(テーブル1[[#This Row],[商品価格]]="","",SUM(G24:H24))</f>
        <v/>
      </c>
      <c r="J24" s="7"/>
      <c r="K24" s="19" t="str">
        <f>IF(テーブル1[[#This Row],[商品価格]]="","",テーブル1[[#This Row],[商品価格]]*テーブル1[[#This Row],[落札手数料%]])</f>
        <v/>
      </c>
      <c r="L24" s="19" t="str">
        <f>IF(テーブル1[[#This Row],[送料]]="","",テーブル1[[#This Row],[送料]]*テーブル1[[#This Row],[落札手数料%]])</f>
        <v/>
      </c>
      <c r="M24" s="19" t="str">
        <f>IF(テーブル1[[#This Row],[売上金額]]="","",テーブル1[[#This Row],[売上金額]]*($Y$2/100)+0.3)</f>
        <v/>
      </c>
      <c r="N24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4" s="4"/>
      <c r="P24" s="20" t="str">
        <f>IF(テーブル1[[#This Row],[為替]]="","",テーブル1[[#This Row],[売上総計$]]*テーブル1[[#This Row],[為替]])</f>
        <v/>
      </c>
      <c r="Q24" s="4"/>
      <c r="R24" s="11"/>
      <c r="S24" s="18"/>
      <c r="T24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Row],[送料割引%]]/100))+AB24</f>
        <v>#VALUE!</v>
      </c>
      <c r="U24" s="21" t="e">
        <f>IF(テーブル1[[#This Row],[利益]]="","",テーブル1[[#This Row],[利益]]/(テーブル1[[#This Row],[売上金額]]*テーブル1[[#This Row],[為替]]))</f>
        <v>#VALUE!</v>
      </c>
      <c r="V24" s="22"/>
      <c r="Z24" s="12" t="e">
        <f>テーブル1[[#This Row],[利益]]+(テーブル1[[#This Row],[仕入価格]]-(テーブル1[[#This Row],[仕入価格]]*0.925925925925926))</f>
        <v>#VALUE!</v>
      </c>
      <c r="AA24" s="12">
        <f>IF(テーブル1[[#This Row],[仕入先]]="楽天",F24*リスト!$E$12,IF(テーブル1[[#This Row],[仕入先]]="Yahooショップ",F24*リスト!$E$13,))</f>
        <v>0</v>
      </c>
      <c r="AB24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5" spans="1:28" x14ac:dyDescent="0.15">
      <c r="A25" s="2" t="str">
        <f t="shared" si="0"/>
        <v/>
      </c>
      <c r="C25" s="3"/>
      <c r="D25" s="3"/>
      <c r="E25" s="11"/>
      <c r="F25" s="4"/>
      <c r="G25" s="6"/>
      <c r="H25" s="6"/>
      <c r="I25" s="6" t="str">
        <f>IF(テーブル1[[#This Row],[商品価格]]="","",SUM(G25:H25))</f>
        <v/>
      </c>
      <c r="J25" s="7"/>
      <c r="K25" s="19" t="str">
        <f>IF(テーブル1[[#This Row],[商品価格]]="","",テーブル1[[#This Row],[商品価格]]*テーブル1[[#This Row],[落札手数料%]])</f>
        <v/>
      </c>
      <c r="L25" s="19" t="str">
        <f>IF(テーブル1[[#This Row],[送料]]="","",テーブル1[[#This Row],[送料]]*テーブル1[[#This Row],[落札手数料%]])</f>
        <v/>
      </c>
      <c r="M25" s="19" t="str">
        <f>IF(テーブル1[[#This Row],[売上金額]]="","",テーブル1[[#This Row],[売上金額]]*($Y$2/100)+0.3)</f>
        <v/>
      </c>
      <c r="N25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5" s="4"/>
      <c r="P25" s="20" t="str">
        <f>IF(テーブル1[[#This Row],[為替]]="","",テーブル1[[#This Row],[売上総計$]]*テーブル1[[#This Row],[為替]])</f>
        <v/>
      </c>
      <c r="Q25" s="4"/>
      <c r="R25" s="11"/>
      <c r="S25" s="18"/>
      <c r="T25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Row],[送料割引%]]/100))+AB25</f>
        <v>#VALUE!</v>
      </c>
      <c r="U25" s="21" t="e">
        <f>IF(テーブル1[[#This Row],[利益]]="","",テーブル1[[#This Row],[利益]]/(テーブル1[[#This Row],[売上金額]]*テーブル1[[#This Row],[為替]]))</f>
        <v>#VALUE!</v>
      </c>
      <c r="V25" s="22"/>
      <c r="Z25" s="12" t="e">
        <f>テーブル1[[#This Row],[利益]]+(テーブル1[[#This Row],[仕入価格]]-(テーブル1[[#This Row],[仕入価格]]*0.925925925925926))</f>
        <v>#VALUE!</v>
      </c>
      <c r="AA25" s="12">
        <f>IF(テーブル1[[#This Row],[仕入先]]="楽天",F25*リスト!$E$12,IF(テーブル1[[#This Row],[仕入先]]="Yahooショップ",F25*リスト!$E$13,))</f>
        <v>0</v>
      </c>
      <c r="AB25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6" spans="1:28" x14ac:dyDescent="0.15">
      <c r="A26" s="2" t="str">
        <f t="shared" si="0"/>
        <v/>
      </c>
      <c r="C26" s="3"/>
      <c r="D26" s="3"/>
      <c r="E26" s="11"/>
      <c r="F26" s="4"/>
      <c r="G26" s="6"/>
      <c r="H26" s="6"/>
      <c r="I26" s="6" t="str">
        <f>IF(テーブル1[[#This Row],[商品価格]]="","",SUM(G26:H26))</f>
        <v/>
      </c>
      <c r="J26" s="7"/>
      <c r="K26" s="19" t="str">
        <f>IF(テーブル1[[#This Row],[商品価格]]="","",テーブル1[[#This Row],[商品価格]]*テーブル1[[#This Row],[落札手数料%]])</f>
        <v/>
      </c>
      <c r="L26" s="19" t="str">
        <f>IF(テーブル1[[#This Row],[送料]]="","",テーブル1[[#This Row],[送料]]*テーブル1[[#This Row],[落札手数料%]])</f>
        <v/>
      </c>
      <c r="M26" s="19" t="str">
        <f>IF(テーブル1[[#This Row],[売上金額]]="","",テーブル1[[#This Row],[売上金額]]*($Y$2/100)+0.3)</f>
        <v/>
      </c>
      <c r="N26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6" s="4"/>
      <c r="P26" s="20" t="str">
        <f>IF(テーブル1[[#This Row],[為替]]="","",テーブル1[[#This Row],[売上総計$]]*テーブル1[[#This Row],[為替]])</f>
        <v/>
      </c>
      <c r="Q26" s="4"/>
      <c r="R26" s="11"/>
      <c r="S26" s="18"/>
      <c r="T26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Row],[送料割引%]]/100))+AB26</f>
        <v>#VALUE!</v>
      </c>
      <c r="U26" s="21" t="e">
        <f>IF(テーブル1[[#This Row],[利益]]="","",テーブル1[[#This Row],[利益]]/(テーブル1[[#This Row],[売上金額]]*テーブル1[[#This Row],[為替]]))</f>
        <v>#VALUE!</v>
      </c>
      <c r="V26" s="22"/>
      <c r="Z26" s="12" t="e">
        <f>テーブル1[[#This Row],[利益]]+(テーブル1[[#This Row],[仕入価格]]-(テーブル1[[#This Row],[仕入価格]]*0.925925925925926))</f>
        <v>#VALUE!</v>
      </c>
      <c r="AA26" s="12">
        <f>IF(テーブル1[[#This Row],[仕入先]]="楽天",F26*リスト!$E$12,IF(テーブル1[[#This Row],[仕入先]]="Yahooショップ",F26*リスト!$E$13,))</f>
        <v>0</v>
      </c>
      <c r="AB26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7" spans="1:28" x14ac:dyDescent="0.15">
      <c r="A27" s="2" t="str">
        <f t="shared" si="0"/>
        <v/>
      </c>
      <c r="C27" s="3"/>
      <c r="D27" s="3"/>
      <c r="E27" s="11"/>
      <c r="F27" s="4"/>
      <c r="G27" s="6"/>
      <c r="H27" s="6"/>
      <c r="I27" s="6" t="str">
        <f>IF(テーブル1[[#This Row],[商品価格]]="","",SUM(G27:H27))</f>
        <v/>
      </c>
      <c r="J27" s="7"/>
      <c r="K27" s="19" t="str">
        <f>IF(テーブル1[[#This Row],[商品価格]]="","",テーブル1[[#This Row],[商品価格]]*テーブル1[[#This Row],[落札手数料%]])</f>
        <v/>
      </c>
      <c r="L27" s="19" t="str">
        <f>IF(テーブル1[[#This Row],[送料]]="","",テーブル1[[#This Row],[送料]]*テーブル1[[#This Row],[落札手数料%]])</f>
        <v/>
      </c>
      <c r="M27" s="19" t="str">
        <f>IF(テーブル1[[#This Row],[売上金額]]="","",テーブル1[[#This Row],[売上金額]]*($Y$2/100)+0.3)</f>
        <v/>
      </c>
      <c r="N27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7" s="4"/>
      <c r="P27" s="20" t="str">
        <f>IF(テーブル1[[#This Row],[為替]]="","",テーブル1[[#This Row],[売上総計$]]*テーブル1[[#This Row],[為替]])</f>
        <v/>
      </c>
      <c r="Q27" s="4"/>
      <c r="R27" s="11"/>
      <c r="S27" s="18"/>
      <c r="T27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Row],[送料割引%]]/100))+AB27</f>
        <v>#VALUE!</v>
      </c>
      <c r="U27" s="21" t="e">
        <f>IF(テーブル1[[#This Row],[利益]]="","",テーブル1[[#This Row],[利益]]/(テーブル1[[#This Row],[売上金額]]*テーブル1[[#This Row],[為替]]))</f>
        <v>#VALUE!</v>
      </c>
      <c r="V27" s="22"/>
      <c r="Z27" s="12" t="e">
        <f>テーブル1[[#This Row],[利益]]+(テーブル1[[#This Row],[仕入価格]]-(テーブル1[[#This Row],[仕入価格]]*0.925925925925926))</f>
        <v>#VALUE!</v>
      </c>
      <c r="AA27" s="12">
        <f>IF(テーブル1[[#This Row],[仕入先]]="楽天",F27*リスト!$E$12,IF(テーブル1[[#This Row],[仕入先]]="Yahooショップ",F27*リスト!$E$13,))</f>
        <v>0</v>
      </c>
      <c r="AB27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8" spans="1:28" x14ac:dyDescent="0.15">
      <c r="A28" s="2" t="str">
        <f t="shared" si="0"/>
        <v/>
      </c>
      <c r="C28" s="3"/>
      <c r="D28" s="3"/>
      <c r="E28" s="11"/>
      <c r="F28" s="4"/>
      <c r="G28" s="6"/>
      <c r="H28" s="6"/>
      <c r="I28" s="6" t="str">
        <f>IF(テーブル1[[#This Row],[商品価格]]="","",SUM(G28:H28))</f>
        <v/>
      </c>
      <c r="J28" s="7"/>
      <c r="K28" s="19" t="str">
        <f>IF(テーブル1[[#This Row],[商品価格]]="","",テーブル1[[#This Row],[商品価格]]*テーブル1[[#This Row],[落札手数料%]])</f>
        <v/>
      </c>
      <c r="L28" s="19" t="str">
        <f>IF(テーブル1[[#This Row],[送料]]="","",テーブル1[[#This Row],[送料]]*テーブル1[[#This Row],[落札手数料%]])</f>
        <v/>
      </c>
      <c r="M28" s="19" t="str">
        <f>IF(テーブル1[[#This Row],[売上金額]]="","",テーブル1[[#This Row],[売上金額]]*($Y$2/100)+0.3)</f>
        <v/>
      </c>
      <c r="N28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8" s="4"/>
      <c r="P28" s="20" t="str">
        <f>IF(テーブル1[[#This Row],[為替]]="","",テーブル1[[#This Row],[売上総計$]]*テーブル1[[#This Row],[為替]])</f>
        <v/>
      </c>
      <c r="Q28" s="4"/>
      <c r="R28" s="11"/>
      <c r="S28" s="18"/>
      <c r="T28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Row],[送料割引%]]/100))+AB28</f>
        <v>#VALUE!</v>
      </c>
      <c r="U28" s="21" t="e">
        <f>IF(テーブル1[[#This Row],[利益]]="","",テーブル1[[#This Row],[利益]]/(テーブル1[[#This Row],[売上金額]]*テーブル1[[#This Row],[為替]]))</f>
        <v>#VALUE!</v>
      </c>
      <c r="V28" s="22"/>
      <c r="Z28" s="12" t="e">
        <f>テーブル1[[#This Row],[利益]]+(テーブル1[[#This Row],[仕入価格]]-(テーブル1[[#This Row],[仕入価格]]*0.925925925925926))</f>
        <v>#VALUE!</v>
      </c>
      <c r="AA28" s="12">
        <f>IF(テーブル1[[#This Row],[仕入先]]="楽天",F28*リスト!$E$12,IF(テーブル1[[#This Row],[仕入先]]="Yahooショップ",F28*リスト!$E$13,))</f>
        <v>0</v>
      </c>
      <c r="AB28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9" spans="1:28" x14ac:dyDescent="0.15">
      <c r="A29" s="2" t="str">
        <f t="shared" si="0"/>
        <v/>
      </c>
      <c r="C29" s="3"/>
      <c r="D29" s="3"/>
      <c r="E29" s="11"/>
      <c r="F29" s="4"/>
      <c r="G29" s="6"/>
      <c r="H29" s="6"/>
      <c r="I29" s="6" t="str">
        <f>IF(テーブル1[[#This Row],[商品価格]]="","",SUM(G29:H29))</f>
        <v/>
      </c>
      <c r="J29" s="7"/>
      <c r="K29" s="19" t="str">
        <f>IF(テーブル1[[#This Row],[商品価格]]="","",テーブル1[[#This Row],[商品価格]]*テーブル1[[#This Row],[落札手数料%]])</f>
        <v/>
      </c>
      <c r="L29" s="19" t="str">
        <f>IF(テーブル1[[#This Row],[送料]]="","",テーブル1[[#This Row],[送料]]*テーブル1[[#This Row],[落札手数料%]])</f>
        <v/>
      </c>
      <c r="M29" s="19" t="str">
        <f>IF(テーブル1[[#This Row],[売上金額]]="","",テーブル1[[#This Row],[売上金額]]*($Y$2/100)+0.3)</f>
        <v/>
      </c>
      <c r="N29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9" s="4"/>
      <c r="P29" s="20" t="str">
        <f>IF(テーブル1[[#This Row],[為替]]="","",テーブル1[[#This Row],[売上総計$]]*テーブル1[[#This Row],[為替]])</f>
        <v/>
      </c>
      <c r="Q29" s="4"/>
      <c r="R29" s="11"/>
      <c r="S29" s="18"/>
      <c r="T29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Row],[送料割引%]]/100))+AB29</f>
        <v>#VALUE!</v>
      </c>
      <c r="U29" s="21" t="e">
        <f>IF(テーブル1[[#This Row],[利益]]="","",テーブル1[[#This Row],[利益]]/(テーブル1[[#This Row],[売上金額]]*テーブル1[[#This Row],[為替]]))</f>
        <v>#VALUE!</v>
      </c>
      <c r="V29" s="22"/>
      <c r="Z29" s="12" t="e">
        <f>テーブル1[[#This Row],[利益]]+(テーブル1[[#This Row],[仕入価格]]-(テーブル1[[#This Row],[仕入価格]]*0.925925925925926))</f>
        <v>#VALUE!</v>
      </c>
      <c r="AA29" s="12">
        <f>IF(テーブル1[[#This Row],[仕入先]]="楽天",F29*リスト!$E$12,IF(テーブル1[[#This Row],[仕入先]]="Yahooショップ",F29*リスト!$E$13,))</f>
        <v>0</v>
      </c>
      <c r="AB29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0" spans="1:28" x14ac:dyDescent="0.15">
      <c r="A30" s="2" t="str">
        <f t="shared" si="0"/>
        <v/>
      </c>
      <c r="C30" s="3"/>
      <c r="D30" s="3"/>
      <c r="E30" s="11"/>
      <c r="F30" s="4"/>
      <c r="G30" s="6"/>
      <c r="H30" s="6"/>
      <c r="I30" s="6" t="str">
        <f>IF(テーブル1[[#This Row],[商品価格]]="","",SUM(G30:H30))</f>
        <v/>
      </c>
      <c r="J30" s="7"/>
      <c r="K30" s="19" t="str">
        <f>IF(テーブル1[[#This Row],[商品価格]]="","",テーブル1[[#This Row],[商品価格]]*テーブル1[[#This Row],[落札手数料%]])</f>
        <v/>
      </c>
      <c r="L30" s="19" t="str">
        <f>IF(テーブル1[[#This Row],[送料]]="","",テーブル1[[#This Row],[送料]]*テーブル1[[#This Row],[落札手数料%]])</f>
        <v/>
      </c>
      <c r="M30" s="19" t="str">
        <f>IF(テーブル1[[#This Row],[売上金額]]="","",テーブル1[[#This Row],[売上金額]]*($Y$2/100)+0.3)</f>
        <v/>
      </c>
      <c r="N30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0" s="4"/>
      <c r="P30" s="20" t="str">
        <f>IF(テーブル1[[#This Row],[為替]]="","",テーブル1[[#This Row],[売上総計$]]*テーブル1[[#This Row],[為替]])</f>
        <v/>
      </c>
      <c r="Q30" s="4"/>
      <c r="R30" s="11"/>
      <c r="S30" s="18"/>
      <c r="T30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Row],[送料割引%]]/100))+AB30</f>
        <v>#VALUE!</v>
      </c>
      <c r="U30" s="21" t="e">
        <f>IF(テーブル1[[#This Row],[利益]]="","",テーブル1[[#This Row],[利益]]/(テーブル1[[#This Row],[売上金額]]*テーブル1[[#This Row],[為替]]))</f>
        <v>#VALUE!</v>
      </c>
      <c r="V30" s="22"/>
      <c r="Z30" s="12" t="e">
        <f>テーブル1[[#This Row],[利益]]+(テーブル1[[#This Row],[仕入価格]]-(テーブル1[[#This Row],[仕入価格]]*0.925925925925926))</f>
        <v>#VALUE!</v>
      </c>
      <c r="AA30" s="12">
        <f>IF(テーブル1[[#This Row],[仕入先]]="楽天",F30*リスト!$E$12,IF(テーブル1[[#This Row],[仕入先]]="Yahooショップ",F30*リスト!$E$13,))</f>
        <v>0</v>
      </c>
      <c r="AB30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1" spans="1:28" x14ac:dyDescent="0.15">
      <c r="A31" s="2" t="str">
        <f t="shared" si="0"/>
        <v/>
      </c>
      <c r="C31" s="3"/>
      <c r="D31" s="3"/>
      <c r="E31" s="11"/>
      <c r="F31" s="4"/>
      <c r="G31" s="6"/>
      <c r="H31" s="6"/>
      <c r="I31" s="6" t="str">
        <f>IF(テーブル1[[#This Row],[商品価格]]="","",SUM(G31:H31))</f>
        <v/>
      </c>
      <c r="J31" s="7"/>
      <c r="K31" s="19" t="str">
        <f>IF(テーブル1[[#This Row],[商品価格]]="","",テーブル1[[#This Row],[商品価格]]*テーブル1[[#This Row],[落札手数料%]])</f>
        <v/>
      </c>
      <c r="L31" s="19" t="str">
        <f>IF(テーブル1[[#This Row],[送料]]="","",テーブル1[[#This Row],[送料]]*テーブル1[[#This Row],[落札手数料%]])</f>
        <v/>
      </c>
      <c r="M31" s="19" t="str">
        <f>IF(テーブル1[[#This Row],[売上金額]]="","",テーブル1[[#This Row],[売上金額]]*($Y$2/100)+0.3)</f>
        <v/>
      </c>
      <c r="N31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1" s="4"/>
      <c r="P31" s="20" t="str">
        <f>IF(テーブル1[[#This Row],[為替]]="","",テーブル1[[#This Row],[売上総計$]]*テーブル1[[#This Row],[為替]])</f>
        <v/>
      </c>
      <c r="Q31" s="4"/>
      <c r="R31" s="11"/>
      <c r="S31" s="18"/>
      <c r="T31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Row],[送料割引%]]/100))+AB31</f>
        <v>#VALUE!</v>
      </c>
      <c r="U31" s="21" t="e">
        <f>IF(テーブル1[[#This Row],[利益]]="","",テーブル1[[#This Row],[利益]]/(テーブル1[[#This Row],[売上金額]]*テーブル1[[#This Row],[為替]]))</f>
        <v>#VALUE!</v>
      </c>
      <c r="V31" s="22"/>
      <c r="Z31" s="12" t="e">
        <f>テーブル1[[#This Row],[利益]]+(テーブル1[[#This Row],[仕入価格]]-(テーブル1[[#This Row],[仕入価格]]*0.925925925925926))</f>
        <v>#VALUE!</v>
      </c>
      <c r="AA31" s="12">
        <f>IF(テーブル1[[#This Row],[仕入先]]="楽天",F31*リスト!$E$12,IF(テーブル1[[#This Row],[仕入先]]="Yahooショップ",F31*リスト!$E$13,))</f>
        <v>0</v>
      </c>
      <c r="AB31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2" spans="1:28" x14ac:dyDescent="0.15">
      <c r="A32" s="2" t="str">
        <f t="shared" si="0"/>
        <v/>
      </c>
      <c r="C32" s="3"/>
      <c r="D32" s="3"/>
      <c r="E32" s="11"/>
      <c r="F32" s="4"/>
      <c r="G32" s="6"/>
      <c r="H32" s="6"/>
      <c r="I32" s="6" t="str">
        <f>IF(テーブル1[[#This Row],[商品価格]]="","",SUM(G32:H32))</f>
        <v/>
      </c>
      <c r="J32" s="7"/>
      <c r="K32" s="19" t="str">
        <f>IF(テーブル1[[#This Row],[商品価格]]="","",テーブル1[[#This Row],[商品価格]]*テーブル1[[#This Row],[落札手数料%]])</f>
        <v/>
      </c>
      <c r="L32" s="19" t="str">
        <f>IF(テーブル1[[#This Row],[送料]]="","",テーブル1[[#This Row],[送料]]*テーブル1[[#This Row],[落札手数料%]])</f>
        <v/>
      </c>
      <c r="M32" s="19" t="str">
        <f>IF(テーブル1[[#This Row],[売上金額]]="","",テーブル1[[#This Row],[売上金額]]*($Y$2/100)+0.3)</f>
        <v/>
      </c>
      <c r="N32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2" s="4"/>
      <c r="P32" s="20" t="str">
        <f>IF(テーブル1[[#This Row],[為替]]="","",テーブル1[[#This Row],[売上総計$]]*テーブル1[[#This Row],[為替]])</f>
        <v/>
      </c>
      <c r="Q32" s="4"/>
      <c r="R32" s="11"/>
      <c r="S32" s="18"/>
      <c r="T32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Row],[送料割引%]]/100))+AB32</f>
        <v>#VALUE!</v>
      </c>
      <c r="U32" s="21" t="e">
        <f>IF(テーブル1[[#This Row],[利益]]="","",テーブル1[[#This Row],[利益]]/(テーブル1[[#This Row],[売上金額]]*テーブル1[[#This Row],[為替]]))</f>
        <v>#VALUE!</v>
      </c>
      <c r="V32" s="22"/>
      <c r="Z32" s="12" t="e">
        <f>テーブル1[[#This Row],[利益]]+(テーブル1[[#This Row],[仕入価格]]-(テーブル1[[#This Row],[仕入価格]]*0.925925925925926))</f>
        <v>#VALUE!</v>
      </c>
      <c r="AA32" s="12">
        <f>IF(テーブル1[[#This Row],[仕入先]]="楽天",F32*リスト!$E$12,IF(テーブル1[[#This Row],[仕入先]]="Yahooショップ",F32*リスト!$E$13,))</f>
        <v>0</v>
      </c>
      <c r="AB32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3" spans="1:28" x14ac:dyDescent="0.15">
      <c r="A33" s="2" t="str">
        <f t="shared" si="0"/>
        <v/>
      </c>
      <c r="C33" s="3"/>
      <c r="D33" s="3"/>
      <c r="E33" s="11"/>
      <c r="F33" s="4"/>
      <c r="G33" s="6"/>
      <c r="H33" s="6"/>
      <c r="I33" s="6" t="str">
        <f>IF(テーブル1[[#This Row],[商品価格]]="","",SUM(G33:H33))</f>
        <v/>
      </c>
      <c r="J33" s="7"/>
      <c r="K33" s="19" t="str">
        <f>IF(テーブル1[[#This Row],[商品価格]]="","",テーブル1[[#This Row],[商品価格]]*テーブル1[[#This Row],[落札手数料%]])</f>
        <v/>
      </c>
      <c r="L33" s="19" t="str">
        <f>IF(テーブル1[[#This Row],[送料]]="","",テーブル1[[#This Row],[送料]]*テーブル1[[#This Row],[落札手数料%]])</f>
        <v/>
      </c>
      <c r="M33" s="19" t="str">
        <f>IF(テーブル1[[#This Row],[売上金額]]="","",テーブル1[[#This Row],[売上金額]]*($Y$2/100)+0.3)</f>
        <v/>
      </c>
      <c r="N33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3" s="4"/>
      <c r="P33" s="20" t="str">
        <f>IF(テーブル1[[#This Row],[為替]]="","",テーブル1[[#This Row],[売上総計$]]*テーブル1[[#This Row],[為替]])</f>
        <v/>
      </c>
      <c r="Q33" s="4"/>
      <c r="R33" s="11"/>
      <c r="S33" s="18"/>
      <c r="T33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Row],[送料割引%]]/100))+AB33</f>
        <v>#VALUE!</v>
      </c>
      <c r="U33" s="21" t="e">
        <f>IF(テーブル1[[#This Row],[利益]]="","",テーブル1[[#This Row],[利益]]/(テーブル1[[#This Row],[売上金額]]*テーブル1[[#This Row],[為替]]))</f>
        <v>#VALUE!</v>
      </c>
      <c r="V33" s="22"/>
      <c r="Z33" s="12" t="e">
        <f>テーブル1[[#This Row],[利益]]+(テーブル1[[#This Row],[仕入価格]]-(テーブル1[[#This Row],[仕入価格]]*0.925925925925926))</f>
        <v>#VALUE!</v>
      </c>
      <c r="AA33" s="12">
        <f>IF(テーブル1[[#This Row],[仕入先]]="楽天",F33*リスト!$E$12,IF(テーブル1[[#This Row],[仕入先]]="Yahooショップ",F33*リスト!$E$13,))</f>
        <v>0</v>
      </c>
      <c r="AB33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4" spans="1:28" x14ac:dyDescent="0.15">
      <c r="A34" s="2" t="str">
        <f t="shared" si="0"/>
        <v/>
      </c>
      <c r="C34" s="3"/>
      <c r="D34" s="3"/>
      <c r="E34" s="11"/>
      <c r="F34" s="4"/>
      <c r="G34" s="6"/>
      <c r="H34" s="6"/>
      <c r="I34" s="6" t="str">
        <f>IF(テーブル1[[#This Row],[商品価格]]="","",SUM(G34:H34))</f>
        <v/>
      </c>
      <c r="J34" s="7"/>
      <c r="K34" s="19" t="str">
        <f>IF(テーブル1[[#This Row],[商品価格]]="","",テーブル1[[#This Row],[商品価格]]*テーブル1[[#This Row],[落札手数料%]])</f>
        <v/>
      </c>
      <c r="L34" s="19" t="str">
        <f>IF(テーブル1[[#This Row],[送料]]="","",テーブル1[[#This Row],[送料]]*テーブル1[[#This Row],[落札手数料%]])</f>
        <v/>
      </c>
      <c r="M34" s="19" t="str">
        <f>IF(テーブル1[[#This Row],[売上金額]]="","",テーブル1[[#This Row],[売上金額]]*($Y$2/100)+0.3)</f>
        <v/>
      </c>
      <c r="N34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4" s="4"/>
      <c r="P34" s="20" t="str">
        <f>IF(テーブル1[[#This Row],[為替]]="","",テーブル1[[#This Row],[売上総計$]]*テーブル1[[#This Row],[為替]])</f>
        <v/>
      </c>
      <c r="Q34" s="4"/>
      <c r="R34" s="11"/>
      <c r="S34" s="18"/>
      <c r="T34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Row],[送料割引%]]/100))+AB34</f>
        <v>#VALUE!</v>
      </c>
      <c r="U34" s="21" t="e">
        <f>IF(テーブル1[[#This Row],[利益]]="","",テーブル1[[#This Row],[利益]]/(テーブル1[[#This Row],[売上金額]]*テーブル1[[#This Row],[為替]]))</f>
        <v>#VALUE!</v>
      </c>
      <c r="V34" s="22"/>
      <c r="Z34" s="12" t="e">
        <f>テーブル1[[#This Row],[利益]]+(テーブル1[[#This Row],[仕入価格]]-(テーブル1[[#This Row],[仕入価格]]*0.925925925925926))</f>
        <v>#VALUE!</v>
      </c>
      <c r="AA34" s="12">
        <f>IF(テーブル1[[#This Row],[仕入先]]="楽天",F34*リスト!$E$12,IF(テーブル1[[#This Row],[仕入先]]="Yahooショップ",F34*リスト!$E$13,))</f>
        <v>0</v>
      </c>
      <c r="AB34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5" spans="1:28" x14ac:dyDescent="0.15">
      <c r="A35" s="2" t="str">
        <f t="shared" si="0"/>
        <v/>
      </c>
      <c r="C35" s="3"/>
      <c r="D35" s="3"/>
      <c r="E35" s="11"/>
      <c r="F35" s="4"/>
      <c r="G35" s="6"/>
      <c r="H35" s="6"/>
      <c r="I35" s="6" t="str">
        <f>IF(テーブル1[[#This Row],[商品価格]]="","",SUM(G35:H35))</f>
        <v/>
      </c>
      <c r="J35" s="7"/>
      <c r="K35" s="19" t="str">
        <f>IF(テーブル1[[#This Row],[商品価格]]="","",テーブル1[[#This Row],[商品価格]]*テーブル1[[#This Row],[落札手数料%]])</f>
        <v/>
      </c>
      <c r="L35" s="19" t="str">
        <f>IF(テーブル1[[#This Row],[送料]]="","",テーブル1[[#This Row],[送料]]*テーブル1[[#This Row],[落札手数料%]])</f>
        <v/>
      </c>
      <c r="M35" s="19" t="str">
        <f>IF(テーブル1[[#This Row],[売上金額]]="","",テーブル1[[#This Row],[売上金額]]*($Y$2/100)+0.3)</f>
        <v/>
      </c>
      <c r="N35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5" s="4"/>
      <c r="P35" s="20" t="str">
        <f>IF(テーブル1[[#This Row],[為替]]="","",テーブル1[[#This Row],[売上総計$]]*テーブル1[[#This Row],[為替]])</f>
        <v/>
      </c>
      <c r="Q35" s="4"/>
      <c r="R35" s="11"/>
      <c r="S35" s="18"/>
      <c r="T35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Row],[送料割引%]]/100))+AB35</f>
        <v>#VALUE!</v>
      </c>
      <c r="U35" s="21" t="e">
        <f>IF(テーブル1[[#This Row],[利益]]="","",テーブル1[[#This Row],[利益]]/(テーブル1[[#This Row],[売上金額]]*テーブル1[[#This Row],[為替]]))</f>
        <v>#VALUE!</v>
      </c>
      <c r="V35" s="22"/>
      <c r="Z35" s="12" t="e">
        <f>テーブル1[[#This Row],[利益]]+(テーブル1[[#This Row],[仕入価格]]-(テーブル1[[#This Row],[仕入価格]]*0.925925925925926))</f>
        <v>#VALUE!</v>
      </c>
      <c r="AA35" s="12">
        <f>IF(テーブル1[[#This Row],[仕入先]]="楽天",F35*リスト!$E$12,IF(テーブル1[[#This Row],[仕入先]]="Yahooショップ",F35*リスト!$E$13,))</f>
        <v>0</v>
      </c>
      <c r="AB35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6" spans="1:28" x14ac:dyDescent="0.15">
      <c r="A36" s="2" t="str">
        <f t="shared" si="0"/>
        <v/>
      </c>
      <c r="C36" s="3"/>
      <c r="D36" s="3"/>
      <c r="E36" s="11"/>
      <c r="F36" s="4"/>
      <c r="G36" s="6"/>
      <c r="H36" s="6"/>
      <c r="I36" s="6" t="str">
        <f>IF(テーブル1[[#This Row],[商品価格]]="","",SUM(G36:H36))</f>
        <v/>
      </c>
      <c r="J36" s="7"/>
      <c r="K36" s="19" t="str">
        <f>IF(テーブル1[[#This Row],[商品価格]]="","",テーブル1[[#This Row],[商品価格]]*テーブル1[[#This Row],[落札手数料%]])</f>
        <v/>
      </c>
      <c r="L36" s="19" t="str">
        <f>IF(テーブル1[[#This Row],[送料]]="","",テーブル1[[#This Row],[送料]]*テーブル1[[#This Row],[落札手数料%]])</f>
        <v/>
      </c>
      <c r="M36" s="19" t="str">
        <f>IF(テーブル1[[#This Row],[売上金額]]="","",テーブル1[[#This Row],[売上金額]]*($Y$2/100)+0.3)</f>
        <v/>
      </c>
      <c r="N36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6" s="4"/>
      <c r="P36" s="20" t="str">
        <f>IF(テーブル1[[#This Row],[為替]]="","",テーブル1[[#This Row],[売上総計$]]*テーブル1[[#This Row],[為替]])</f>
        <v/>
      </c>
      <c r="Q36" s="4"/>
      <c r="R36" s="11"/>
      <c r="S36" s="18"/>
      <c r="T36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Row],[送料割引%]]/100))+AB36</f>
        <v>#VALUE!</v>
      </c>
      <c r="U36" s="21" t="e">
        <f>IF(テーブル1[[#This Row],[利益]]="","",テーブル1[[#This Row],[利益]]/(テーブル1[[#This Row],[売上金額]]*テーブル1[[#This Row],[為替]]))</f>
        <v>#VALUE!</v>
      </c>
      <c r="V36" s="22"/>
      <c r="Z36" s="12" t="e">
        <f>テーブル1[[#This Row],[利益]]+(テーブル1[[#This Row],[仕入価格]]-(テーブル1[[#This Row],[仕入価格]]*0.925925925925926))</f>
        <v>#VALUE!</v>
      </c>
      <c r="AA36" s="12">
        <f>IF(テーブル1[[#This Row],[仕入先]]="楽天",F36*リスト!$E$12,IF(テーブル1[[#This Row],[仕入先]]="Yahooショップ",F36*リスト!$E$13,))</f>
        <v>0</v>
      </c>
      <c r="AB36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7" spans="1:28" x14ac:dyDescent="0.15">
      <c r="A37" s="2" t="str">
        <f t="shared" si="0"/>
        <v/>
      </c>
      <c r="C37" s="3"/>
      <c r="D37" s="3"/>
      <c r="E37" s="11"/>
      <c r="F37" s="4"/>
      <c r="G37" s="6"/>
      <c r="H37" s="6"/>
      <c r="I37" s="6" t="str">
        <f>IF(テーブル1[[#This Row],[商品価格]]="","",SUM(G37:H37))</f>
        <v/>
      </c>
      <c r="J37" s="7"/>
      <c r="K37" s="19" t="str">
        <f>IF(テーブル1[[#This Row],[商品価格]]="","",テーブル1[[#This Row],[商品価格]]*テーブル1[[#This Row],[落札手数料%]])</f>
        <v/>
      </c>
      <c r="L37" s="19" t="str">
        <f>IF(テーブル1[[#This Row],[送料]]="","",テーブル1[[#This Row],[送料]]*テーブル1[[#This Row],[落札手数料%]])</f>
        <v/>
      </c>
      <c r="M37" s="19" t="str">
        <f>IF(テーブル1[[#This Row],[売上金額]]="","",テーブル1[[#This Row],[売上金額]]*($Y$2/100)+0.3)</f>
        <v/>
      </c>
      <c r="N37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7" s="4"/>
      <c r="P37" s="20" t="str">
        <f>IF(テーブル1[[#This Row],[為替]]="","",テーブル1[[#This Row],[売上総計$]]*テーブル1[[#This Row],[為替]])</f>
        <v/>
      </c>
      <c r="Q37" s="4"/>
      <c r="R37" s="11"/>
      <c r="S37" s="18"/>
      <c r="T37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Row],[送料割引%]]/100))+AB37</f>
        <v>#VALUE!</v>
      </c>
      <c r="U37" s="21" t="e">
        <f>IF(テーブル1[[#This Row],[利益]]="","",テーブル1[[#This Row],[利益]]/(テーブル1[[#This Row],[売上金額]]*テーブル1[[#This Row],[為替]]))</f>
        <v>#VALUE!</v>
      </c>
      <c r="V37" s="22"/>
      <c r="Z37" s="12" t="e">
        <f>テーブル1[[#This Row],[利益]]+(テーブル1[[#This Row],[仕入価格]]-(テーブル1[[#This Row],[仕入価格]]*0.925925925925926))</f>
        <v>#VALUE!</v>
      </c>
      <c r="AA37" s="12">
        <f>IF(テーブル1[[#This Row],[仕入先]]="楽天",F37*リスト!$E$12,IF(テーブル1[[#This Row],[仕入先]]="Yahooショップ",F37*リスト!$E$13,))</f>
        <v>0</v>
      </c>
      <c r="AB37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8" spans="1:28" x14ac:dyDescent="0.15">
      <c r="A38" s="2" t="str">
        <f t="shared" si="0"/>
        <v/>
      </c>
      <c r="C38" s="3"/>
      <c r="D38" s="3"/>
      <c r="E38" s="11"/>
      <c r="F38" s="4"/>
      <c r="G38" s="6"/>
      <c r="H38" s="6"/>
      <c r="I38" s="6" t="str">
        <f>IF(テーブル1[[#This Row],[商品価格]]="","",SUM(G38:H38))</f>
        <v/>
      </c>
      <c r="J38" s="7"/>
      <c r="K38" s="19" t="str">
        <f>IF(テーブル1[[#This Row],[商品価格]]="","",テーブル1[[#This Row],[商品価格]]*テーブル1[[#This Row],[落札手数料%]])</f>
        <v/>
      </c>
      <c r="L38" s="19" t="str">
        <f>IF(テーブル1[[#This Row],[送料]]="","",テーブル1[[#This Row],[送料]]*テーブル1[[#This Row],[落札手数料%]])</f>
        <v/>
      </c>
      <c r="M38" s="19" t="str">
        <f>IF(テーブル1[[#This Row],[売上金額]]="","",テーブル1[[#This Row],[売上金額]]*($Y$2/100)+0.3)</f>
        <v/>
      </c>
      <c r="N38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8" s="4"/>
      <c r="P38" s="20" t="str">
        <f>IF(テーブル1[[#This Row],[為替]]="","",テーブル1[[#This Row],[売上総計$]]*テーブル1[[#This Row],[為替]])</f>
        <v/>
      </c>
      <c r="Q38" s="4"/>
      <c r="R38" s="11"/>
      <c r="S38" s="18"/>
      <c r="T38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Row],[送料割引%]]/100))+AB38</f>
        <v>#VALUE!</v>
      </c>
      <c r="U38" s="21" t="e">
        <f>IF(テーブル1[[#This Row],[利益]]="","",テーブル1[[#This Row],[利益]]/(テーブル1[[#This Row],[売上金額]]*テーブル1[[#This Row],[為替]]))</f>
        <v>#VALUE!</v>
      </c>
      <c r="V38" s="22"/>
      <c r="Z38" s="12" t="e">
        <f>テーブル1[[#This Row],[利益]]+(テーブル1[[#This Row],[仕入価格]]-(テーブル1[[#This Row],[仕入価格]]*0.925925925925926))</f>
        <v>#VALUE!</v>
      </c>
      <c r="AA38" s="12">
        <f>IF(テーブル1[[#This Row],[仕入先]]="楽天",F38*リスト!$E$12,IF(テーブル1[[#This Row],[仕入先]]="Yahooショップ",F38*リスト!$E$13,))</f>
        <v>0</v>
      </c>
      <c r="AB38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9" spans="1:28" x14ac:dyDescent="0.15">
      <c r="A39" s="2" t="str">
        <f t="shared" si="0"/>
        <v/>
      </c>
      <c r="C39" s="3"/>
      <c r="D39" s="3"/>
      <c r="E39" s="11"/>
      <c r="F39" s="4"/>
      <c r="G39" s="6"/>
      <c r="H39" s="6"/>
      <c r="I39" s="6" t="str">
        <f>IF(テーブル1[[#This Row],[商品価格]]="","",SUM(G39:H39))</f>
        <v/>
      </c>
      <c r="J39" s="7"/>
      <c r="K39" s="19" t="str">
        <f>IF(テーブル1[[#This Row],[商品価格]]="","",テーブル1[[#This Row],[商品価格]]*テーブル1[[#This Row],[落札手数料%]])</f>
        <v/>
      </c>
      <c r="L39" s="19" t="str">
        <f>IF(テーブル1[[#This Row],[送料]]="","",テーブル1[[#This Row],[送料]]*テーブル1[[#This Row],[落札手数料%]])</f>
        <v/>
      </c>
      <c r="M39" s="19" t="str">
        <f>IF(テーブル1[[#This Row],[売上金額]]="","",テーブル1[[#This Row],[売上金額]]*($Y$2/100)+0.3)</f>
        <v/>
      </c>
      <c r="N39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9" s="4"/>
      <c r="P39" s="20" t="str">
        <f>IF(テーブル1[[#This Row],[為替]]="","",テーブル1[[#This Row],[売上総計$]]*テーブル1[[#This Row],[為替]])</f>
        <v/>
      </c>
      <c r="Q39" s="4"/>
      <c r="R39" s="11"/>
      <c r="S39" s="18"/>
      <c r="T39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Row],[送料割引%]]/100))+AB39</f>
        <v>#VALUE!</v>
      </c>
      <c r="U39" s="21" t="e">
        <f>IF(テーブル1[[#This Row],[利益]]="","",テーブル1[[#This Row],[利益]]/(テーブル1[[#This Row],[売上金額]]*テーブル1[[#This Row],[為替]]))</f>
        <v>#VALUE!</v>
      </c>
      <c r="V39" s="22"/>
      <c r="Z39" s="12" t="e">
        <f>テーブル1[[#This Row],[利益]]+(テーブル1[[#This Row],[仕入価格]]-(テーブル1[[#This Row],[仕入価格]]*0.925925925925926))</f>
        <v>#VALUE!</v>
      </c>
      <c r="AA39" s="12">
        <f>IF(テーブル1[[#This Row],[仕入先]]="楽天",F39*リスト!$E$12,IF(テーブル1[[#This Row],[仕入先]]="Yahooショップ",F39*リスト!$E$13,))</f>
        <v>0</v>
      </c>
      <c r="AB39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0" spans="1:28" x14ac:dyDescent="0.15">
      <c r="A40" s="2" t="str">
        <f t="shared" si="0"/>
        <v/>
      </c>
      <c r="C40" s="3"/>
      <c r="D40" s="3"/>
      <c r="E40" s="11"/>
      <c r="F40" s="4"/>
      <c r="G40" s="6"/>
      <c r="H40" s="6"/>
      <c r="I40" s="6" t="str">
        <f>IF(テーブル1[[#This Row],[商品価格]]="","",SUM(G40:H40))</f>
        <v/>
      </c>
      <c r="J40" s="7"/>
      <c r="K40" s="19" t="str">
        <f>IF(テーブル1[[#This Row],[商品価格]]="","",テーブル1[[#This Row],[商品価格]]*テーブル1[[#This Row],[落札手数料%]])</f>
        <v/>
      </c>
      <c r="L40" s="19" t="str">
        <f>IF(テーブル1[[#This Row],[送料]]="","",テーブル1[[#This Row],[送料]]*テーブル1[[#This Row],[落札手数料%]])</f>
        <v/>
      </c>
      <c r="M40" s="19" t="str">
        <f>IF(テーブル1[[#This Row],[売上金額]]="","",テーブル1[[#This Row],[売上金額]]*($Y$2/100)+0.3)</f>
        <v/>
      </c>
      <c r="N40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0" s="4"/>
      <c r="P40" s="20" t="str">
        <f>IF(テーブル1[[#This Row],[為替]]="","",テーブル1[[#This Row],[売上総計$]]*テーブル1[[#This Row],[為替]])</f>
        <v/>
      </c>
      <c r="Q40" s="4"/>
      <c r="R40" s="11"/>
      <c r="S40" s="18"/>
      <c r="T40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Row],[送料割引%]]/100))+AB40</f>
        <v>#VALUE!</v>
      </c>
      <c r="U40" s="21" t="e">
        <f>IF(テーブル1[[#This Row],[利益]]="","",テーブル1[[#This Row],[利益]]/(テーブル1[[#This Row],[売上金額]]*テーブル1[[#This Row],[為替]]))</f>
        <v>#VALUE!</v>
      </c>
      <c r="V40" s="22"/>
      <c r="Z40" s="12" t="e">
        <f>テーブル1[[#This Row],[利益]]+(テーブル1[[#This Row],[仕入価格]]-(テーブル1[[#This Row],[仕入価格]]*0.925925925925926))</f>
        <v>#VALUE!</v>
      </c>
      <c r="AA40" s="12">
        <f>IF(テーブル1[[#This Row],[仕入先]]="楽天",F40*リスト!$E$12,IF(テーブル1[[#This Row],[仕入先]]="Yahooショップ",F40*リスト!$E$13,))</f>
        <v>0</v>
      </c>
      <c r="AB40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1" spans="1:28" x14ac:dyDescent="0.15">
      <c r="A41" s="2" t="str">
        <f t="shared" si="0"/>
        <v/>
      </c>
      <c r="C41" s="3"/>
      <c r="D41" s="3"/>
      <c r="E41" s="11"/>
      <c r="F41" s="4"/>
      <c r="G41" s="6"/>
      <c r="H41" s="6"/>
      <c r="I41" s="6" t="str">
        <f>IF(テーブル1[[#This Row],[商品価格]]="","",SUM(G41:H41))</f>
        <v/>
      </c>
      <c r="J41" s="7"/>
      <c r="K41" s="19" t="str">
        <f>IF(テーブル1[[#This Row],[商品価格]]="","",テーブル1[[#This Row],[商品価格]]*テーブル1[[#This Row],[落札手数料%]])</f>
        <v/>
      </c>
      <c r="L41" s="19" t="str">
        <f>IF(テーブル1[[#This Row],[送料]]="","",テーブル1[[#This Row],[送料]]*テーブル1[[#This Row],[落札手数料%]])</f>
        <v/>
      </c>
      <c r="M41" s="19" t="str">
        <f>IF(テーブル1[[#This Row],[売上金額]]="","",テーブル1[[#This Row],[売上金額]]*($Y$2/100)+0.3)</f>
        <v/>
      </c>
      <c r="N41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1" s="4"/>
      <c r="P41" s="20" t="str">
        <f>IF(テーブル1[[#This Row],[為替]]="","",テーブル1[[#This Row],[売上総計$]]*テーブル1[[#This Row],[為替]])</f>
        <v/>
      </c>
      <c r="Q41" s="4"/>
      <c r="R41" s="11"/>
      <c r="S41" s="18"/>
      <c r="T41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Row],[送料割引%]]/100))+AB41</f>
        <v>#VALUE!</v>
      </c>
      <c r="U41" s="21" t="e">
        <f>IF(テーブル1[[#This Row],[利益]]="","",テーブル1[[#This Row],[利益]]/(テーブル1[[#This Row],[売上金額]]*テーブル1[[#This Row],[為替]]))</f>
        <v>#VALUE!</v>
      </c>
      <c r="V41" s="22"/>
      <c r="Z41" s="12" t="e">
        <f>テーブル1[[#This Row],[利益]]+(テーブル1[[#This Row],[仕入価格]]-(テーブル1[[#This Row],[仕入価格]]*0.925925925925926))</f>
        <v>#VALUE!</v>
      </c>
      <c r="AA41" s="12">
        <f>IF(テーブル1[[#This Row],[仕入先]]="楽天",F41*リスト!$E$12,IF(テーブル1[[#This Row],[仕入先]]="Yahooショップ",F41*リスト!$E$13,))</f>
        <v>0</v>
      </c>
      <c r="AB41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2" spans="1:28" x14ac:dyDescent="0.15">
      <c r="A42" s="2" t="str">
        <f t="shared" si="0"/>
        <v/>
      </c>
      <c r="C42" s="3"/>
      <c r="D42" s="3"/>
      <c r="E42" s="11"/>
      <c r="F42" s="4"/>
      <c r="G42" s="6"/>
      <c r="H42" s="6"/>
      <c r="I42" s="6" t="str">
        <f>IF(テーブル1[[#This Row],[商品価格]]="","",SUM(G42:H42))</f>
        <v/>
      </c>
      <c r="J42" s="7"/>
      <c r="K42" s="19" t="str">
        <f>IF(テーブル1[[#This Row],[商品価格]]="","",テーブル1[[#This Row],[商品価格]]*テーブル1[[#This Row],[落札手数料%]])</f>
        <v/>
      </c>
      <c r="L42" s="19" t="str">
        <f>IF(テーブル1[[#This Row],[送料]]="","",テーブル1[[#This Row],[送料]]*テーブル1[[#This Row],[落札手数料%]])</f>
        <v/>
      </c>
      <c r="M42" s="19" t="str">
        <f>IF(テーブル1[[#This Row],[売上金額]]="","",テーブル1[[#This Row],[売上金額]]*($Y$2/100)+0.3)</f>
        <v/>
      </c>
      <c r="N42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2" s="4"/>
      <c r="P42" s="20" t="str">
        <f>IF(テーブル1[[#This Row],[為替]]="","",テーブル1[[#This Row],[売上総計$]]*テーブル1[[#This Row],[為替]])</f>
        <v/>
      </c>
      <c r="Q42" s="4"/>
      <c r="R42" s="11"/>
      <c r="S42" s="18"/>
      <c r="T42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Row],[送料割引%]]/100))+AB42</f>
        <v>#VALUE!</v>
      </c>
      <c r="U42" s="21" t="e">
        <f>IF(テーブル1[[#This Row],[利益]]="","",テーブル1[[#This Row],[利益]]/(テーブル1[[#This Row],[売上金額]]*テーブル1[[#This Row],[為替]]))</f>
        <v>#VALUE!</v>
      </c>
      <c r="V42" s="22"/>
      <c r="Z42" s="12" t="e">
        <f>テーブル1[[#This Row],[利益]]+(テーブル1[[#This Row],[仕入価格]]-(テーブル1[[#This Row],[仕入価格]]*0.925925925925926))</f>
        <v>#VALUE!</v>
      </c>
      <c r="AA42" s="12">
        <f>IF(テーブル1[[#This Row],[仕入先]]="楽天",F42*リスト!$E$12,IF(テーブル1[[#This Row],[仕入先]]="Yahooショップ",F42*リスト!$E$13,))</f>
        <v>0</v>
      </c>
      <c r="AB42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3" spans="1:28" x14ac:dyDescent="0.15">
      <c r="A43" s="2" t="str">
        <f t="shared" si="0"/>
        <v/>
      </c>
      <c r="C43" s="3"/>
      <c r="D43" s="3"/>
      <c r="E43" s="11"/>
      <c r="F43" s="4"/>
      <c r="G43" s="6"/>
      <c r="H43" s="6"/>
      <c r="I43" s="6" t="str">
        <f>IF(テーブル1[[#This Row],[商品価格]]="","",SUM(G43:H43))</f>
        <v/>
      </c>
      <c r="J43" s="7"/>
      <c r="K43" s="19" t="str">
        <f>IF(テーブル1[[#This Row],[商品価格]]="","",テーブル1[[#This Row],[商品価格]]*テーブル1[[#This Row],[落札手数料%]])</f>
        <v/>
      </c>
      <c r="L43" s="19" t="str">
        <f>IF(テーブル1[[#This Row],[送料]]="","",テーブル1[[#This Row],[送料]]*テーブル1[[#This Row],[落札手数料%]])</f>
        <v/>
      </c>
      <c r="M43" s="19" t="str">
        <f>IF(テーブル1[[#This Row],[売上金額]]="","",テーブル1[[#This Row],[売上金額]]*($Y$2/100)+0.3)</f>
        <v/>
      </c>
      <c r="N43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3" s="4"/>
      <c r="P43" s="20" t="str">
        <f>IF(テーブル1[[#This Row],[為替]]="","",テーブル1[[#This Row],[売上総計$]]*テーブル1[[#This Row],[為替]])</f>
        <v/>
      </c>
      <c r="Q43" s="4"/>
      <c r="R43" s="11"/>
      <c r="S43" s="18"/>
      <c r="T43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Row],[送料割引%]]/100))+AB43</f>
        <v>#VALUE!</v>
      </c>
      <c r="U43" s="21" t="e">
        <f>IF(テーブル1[[#This Row],[利益]]="","",テーブル1[[#This Row],[利益]]/(テーブル1[[#This Row],[売上金額]]*テーブル1[[#This Row],[為替]]))</f>
        <v>#VALUE!</v>
      </c>
      <c r="V43" s="22"/>
      <c r="Z43" s="12" t="e">
        <f>テーブル1[[#This Row],[利益]]+(テーブル1[[#This Row],[仕入価格]]-(テーブル1[[#This Row],[仕入価格]]*0.925925925925926))</f>
        <v>#VALUE!</v>
      </c>
      <c r="AA43" s="12">
        <f>IF(テーブル1[[#This Row],[仕入先]]="楽天",F43*リスト!$E$12,IF(テーブル1[[#This Row],[仕入先]]="Yahooショップ",F43*リスト!$E$13,))</f>
        <v>0</v>
      </c>
      <c r="AB43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4" spans="1:28" x14ac:dyDescent="0.15">
      <c r="A44" s="2" t="str">
        <f t="shared" si="0"/>
        <v/>
      </c>
      <c r="C44" s="3"/>
      <c r="D44" s="3"/>
      <c r="E44" s="11"/>
      <c r="F44" s="4"/>
      <c r="G44" s="6"/>
      <c r="H44" s="6"/>
      <c r="I44" s="6" t="str">
        <f>IF(テーブル1[[#This Row],[商品価格]]="","",SUM(G44:H44))</f>
        <v/>
      </c>
      <c r="J44" s="7"/>
      <c r="K44" s="19" t="str">
        <f>IF(テーブル1[[#This Row],[商品価格]]="","",テーブル1[[#This Row],[商品価格]]*テーブル1[[#This Row],[落札手数料%]])</f>
        <v/>
      </c>
      <c r="L44" s="19" t="str">
        <f>IF(テーブル1[[#This Row],[送料]]="","",テーブル1[[#This Row],[送料]]*テーブル1[[#This Row],[落札手数料%]])</f>
        <v/>
      </c>
      <c r="M44" s="19" t="str">
        <f>IF(テーブル1[[#This Row],[売上金額]]="","",テーブル1[[#This Row],[売上金額]]*($Y$2/100)+0.3)</f>
        <v/>
      </c>
      <c r="N44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4" s="4"/>
      <c r="P44" s="20" t="str">
        <f>IF(テーブル1[[#This Row],[為替]]="","",テーブル1[[#This Row],[売上総計$]]*テーブル1[[#This Row],[為替]])</f>
        <v/>
      </c>
      <c r="Q44" s="4"/>
      <c r="R44" s="11"/>
      <c r="S44" s="18"/>
      <c r="T44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Row],[送料割引%]]/100))+AB44</f>
        <v>#VALUE!</v>
      </c>
      <c r="U44" s="21" t="e">
        <f>IF(テーブル1[[#This Row],[利益]]="","",テーブル1[[#This Row],[利益]]/(テーブル1[[#This Row],[売上金額]]*テーブル1[[#This Row],[為替]]))</f>
        <v>#VALUE!</v>
      </c>
      <c r="V44" s="22"/>
      <c r="Z44" s="12" t="e">
        <f>テーブル1[[#This Row],[利益]]+(テーブル1[[#This Row],[仕入価格]]-(テーブル1[[#This Row],[仕入価格]]*0.925925925925926))</f>
        <v>#VALUE!</v>
      </c>
      <c r="AA44" s="12">
        <f>IF(テーブル1[[#This Row],[仕入先]]="楽天",F44*リスト!$E$12,IF(テーブル1[[#This Row],[仕入先]]="Yahooショップ",F44*リスト!$E$13,))</f>
        <v>0</v>
      </c>
      <c r="AB44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5" spans="1:28" x14ac:dyDescent="0.15">
      <c r="A45" s="2" t="str">
        <f t="shared" si="0"/>
        <v/>
      </c>
      <c r="C45" s="3"/>
      <c r="D45" s="3"/>
      <c r="E45" s="11"/>
      <c r="F45" s="4"/>
      <c r="G45" s="6"/>
      <c r="H45" s="6"/>
      <c r="I45" s="6" t="str">
        <f>IF(テーブル1[[#This Row],[商品価格]]="","",SUM(G45:H45))</f>
        <v/>
      </c>
      <c r="J45" s="7"/>
      <c r="K45" s="19" t="str">
        <f>IF(テーブル1[[#This Row],[商品価格]]="","",テーブル1[[#This Row],[商品価格]]*テーブル1[[#This Row],[落札手数料%]])</f>
        <v/>
      </c>
      <c r="L45" s="19" t="str">
        <f>IF(テーブル1[[#This Row],[送料]]="","",テーブル1[[#This Row],[送料]]*テーブル1[[#This Row],[落札手数料%]])</f>
        <v/>
      </c>
      <c r="M45" s="19" t="str">
        <f>IF(テーブル1[[#This Row],[売上金額]]="","",テーブル1[[#This Row],[売上金額]]*($Y$2/100)+0.3)</f>
        <v/>
      </c>
      <c r="N45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5" s="4"/>
      <c r="P45" s="20" t="str">
        <f>IF(テーブル1[[#This Row],[為替]]="","",テーブル1[[#This Row],[売上総計$]]*テーブル1[[#This Row],[為替]])</f>
        <v/>
      </c>
      <c r="Q45" s="4"/>
      <c r="R45" s="11"/>
      <c r="S45" s="18"/>
      <c r="T45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Row],[送料割引%]]/100))+AB45</f>
        <v>#VALUE!</v>
      </c>
      <c r="U45" s="21" t="e">
        <f>IF(テーブル1[[#This Row],[利益]]="","",テーブル1[[#This Row],[利益]]/(テーブル1[[#This Row],[売上金額]]*テーブル1[[#This Row],[為替]]))</f>
        <v>#VALUE!</v>
      </c>
      <c r="V45" s="22"/>
      <c r="Z45" s="12" t="e">
        <f>テーブル1[[#This Row],[利益]]+(テーブル1[[#This Row],[仕入価格]]-(テーブル1[[#This Row],[仕入価格]]*0.925925925925926))</f>
        <v>#VALUE!</v>
      </c>
      <c r="AA45" s="12">
        <f>IF(テーブル1[[#This Row],[仕入先]]="楽天",F45*リスト!$E$12,IF(テーブル1[[#This Row],[仕入先]]="Yahooショップ",F45*リスト!$E$13,))</f>
        <v>0</v>
      </c>
      <c r="AB45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6" spans="1:28" x14ac:dyDescent="0.15">
      <c r="A46" s="2" t="str">
        <f t="shared" si="0"/>
        <v/>
      </c>
      <c r="C46" s="3"/>
      <c r="D46" s="3"/>
      <c r="E46" s="11"/>
      <c r="F46" s="4"/>
      <c r="G46" s="6"/>
      <c r="H46" s="6"/>
      <c r="I46" s="6" t="str">
        <f>IF(テーブル1[[#This Row],[商品価格]]="","",SUM(G46:H46))</f>
        <v/>
      </c>
      <c r="J46" s="7"/>
      <c r="K46" s="19" t="str">
        <f>IF(テーブル1[[#This Row],[商品価格]]="","",テーブル1[[#This Row],[商品価格]]*テーブル1[[#This Row],[落札手数料%]])</f>
        <v/>
      </c>
      <c r="L46" s="19" t="str">
        <f>IF(テーブル1[[#This Row],[送料]]="","",テーブル1[[#This Row],[送料]]*テーブル1[[#This Row],[落札手数料%]])</f>
        <v/>
      </c>
      <c r="M46" s="19" t="str">
        <f>IF(テーブル1[[#This Row],[売上金額]]="","",テーブル1[[#This Row],[売上金額]]*($Y$2/100)+0.3)</f>
        <v/>
      </c>
      <c r="N46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6" s="4"/>
      <c r="P46" s="20" t="str">
        <f>IF(テーブル1[[#This Row],[為替]]="","",テーブル1[[#This Row],[売上総計$]]*テーブル1[[#This Row],[為替]])</f>
        <v/>
      </c>
      <c r="Q46" s="4"/>
      <c r="R46" s="11"/>
      <c r="S46" s="18"/>
      <c r="T46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Row],[送料割引%]]/100))+AB46</f>
        <v>#VALUE!</v>
      </c>
      <c r="U46" s="21" t="e">
        <f>IF(テーブル1[[#This Row],[利益]]="","",テーブル1[[#This Row],[利益]]/(テーブル1[[#This Row],[売上金額]]*テーブル1[[#This Row],[為替]]))</f>
        <v>#VALUE!</v>
      </c>
      <c r="V46" s="22"/>
      <c r="Z46" s="12" t="e">
        <f>テーブル1[[#This Row],[利益]]+(テーブル1[[#This Row],[仕入価格]]-(テーブル1[[#This Row],[仕入価格]]*0.925925925925926))</f>
        <v>#VALUE!</v>
      </c>
      <c r="AA46" s="12">
        <f>IF(テーブル1[[#This Row],[仕入先]]="楽天",F46*リスト!$E$12,IF(テーブル1[[#This Row],[仕入先]]="Yahooショップ",F46*リスト!$E$13,))</f>
        <v>0</v>
      </c>
      <c r="AB46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7" spans="1:28" x14ac:dyDescent="0.15">
      <c r="A47" s="2" t="str">
        <f t="shared" si="0"/>
        <v/>
      </c>
      <c r="C47" s="3"/>
      <c r="D47" s="3"/>
      <c r="E47" s="11"/>
      <c r="F47" s="4"/>
      <c r="G47" s="6"/>
      <c r="H47" s="6"/>
      <c r="I47" s="6" t="str">
        <f>IF(テーブル1[[#This Row],[商品価格]]="","",SUM(G47:H47))</f>
        <v/>
      </c>
      <c r="J47" s="7"/>
      <c r="K47" s="19" t="str">
        <f>IF(テーブル1[[#This Row],[商品価格]]="","",テーブル1[[#This Row],[商品価格]]*テーブル1[[#This Row],[落札手数料%]])</f>
        <v/>
      </c>
      <c r="L47" s="19" t="str">
        <f>IF(テーブル1[[#This Row],[送料]]="","",テーブル1[[#This Row],[送料]]*テーブル1[[#This Row],[落札手数料%]])</f>
        <v/>
      </c>
      <c r="M47" s="19" t="str">
        <f>IF(テーブル1[[#This Row],[売上金額]]="","",テーブル1[[#This Row],[売上金額]]*($Y$2/100)+0.3)</f>
        <v/>
      </c>
      <c r="N47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7" s="4"/>
      <c r="P47" s="20" t="str">
        <f>IF(テーブル1[[#This Row],[為替]]="","",テーブル1[[#This Row],[売上総計$]]*テーブル1[[#This Row],[為替]])</f>
        <v/>
      </c>
      <c r="Q47" s="4"/>
      <c r="R47" s="11"/>
      <c r="S47" s="18"/>
      <c r="T47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Row],[送料割引%]]/100))+AB47</f>
        <v>#VALUE!</v>
      </c>
      <c r="U47" s="21" t="e">
        <f>IF(テーブル1[[#This Row],[利益]]="","",テーブル1[[#This Row],[利益]]/(テーブル1[[#This Row],[売上金額]]*テーブル1[[#This Row],[為替]]))</f>
        <v>#VALUE!</v>
      </c>
      <c r="V47" s="22"/>
      <c r="Z47" s="12" t="e">
        <f>テーブル1[[#This Row],[利益]]+(テーブル1[[#This Row],[仕入価格]]-(テーブル1[[#This Row],[仕入価格]]*0.925925925925926))</f>
        <v>#VALUE!</v>
      </c>
      <c r="AA47" s="12">
        <f>IF(テーブル1[[#This Row],[仕入先]]="楽天",F47*リスト!$E$12,IF(テーブル1[[#This Row],[仕入先]]="Yahooショップ",F47*リスト!$E$13,))</f>
        <v>0</v>
      </c>
      <c r="AB47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8" spans="1:28" x14ac:dyDescent="0.15">
      <c r="A48" s="2" t="str">
        <f t="shared" si="0"/>
        <v/>
      </c>
      <c r="C48" s="3"/>
      <c r="D48" s="3"/>
      <c r="E48" s="11"/>
      <c r="F48" s="4"/>
      <c r="G48" s="6"/>
      <c r="H48" s="6"/>
      <c r="I48" s="6" t="str">
        <f>IF(テーブル1[[#This Row],[商品価格]]="","",SUM(G48:H48))</f>
        <v/>
      </c>
      <c r="J48" s="7"/>
      <c r="K48" s="19" t="str">
        <f>IF(テーブル1[[#This Row],[商品価格]]="","",テーブル1[[#This Row],[商品価格]]*テーブル1[[#This Row],[落札手数料%]])</f>
        <v/>
      </c>
      <c r="L48" s="19" t="str">
        <f>IF(テーブル1[[#This Row],[送料]]="","",テーブル1[[#This Row],[送料]]*テーブル1[[#This Row],[落札手数料%]])</f>
        <v/>
      </c>
      <c r="M48" s="19" t="str">
        <f>IF(テーブル1[[#This Row],[売上金額]]="","",テーブル1[[#This Row],[売上金額]]*($Y$2/100)+0.3)</f>
        <v/>
      </c>
      <c r="N48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8" s="4"/>
      <c r="P48" s="20" t="str">
        <f>IF(テーブル1[[#This Row],[為替]]="","",テーブル1[[#This Row],[売上総計$]]*テーブル1[[#This Row],[為替]])</f>
        <v/>
      </c>
      <c r="Q48" s="4"/>
      <c r="R48" s="11"/>
      <c r="S48" s="18"/>
      <c r="T48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Row],[送料割引%]]/100))+AB48</f>
        <v>#VALUE!</v>
      </c>
      <c r="U48" s="21" t="e">
        <f>IF(テーブル1[[#This Row],[利益]]="","",テーブル1[[#This Row],[利益]]/(テーブル1[[#This Row],[売上金額]]*テーブル1[[#This Row],[為替]]))</f>
        <v>#VALUE!</v>
      </c>
      <c r="V48" s="22"/>
      <c r="Z48" s="12" t="e">
        <f>テーブル1[[#This Row],[利益]]+(テーブル1[[#This Row],[仕入価格]]-(テーブル1[[#This Row],[仕入価格]]*0.925925925925926))</f>
        <v>#VALUE!</v>
      </c>
      <c r="AA48" s="12">
        <f>IF(テーブル1[[#This Row],[仕入先]]="楽天",F48*リスト!$E$12,IF(テーブル1[[#This Row],[仕入先]]="Yahooショップ",F48*リスト!$E$13,))</f>
        <v>0</v>
      </c>
      <c r="AB48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9" spans="1:28" x14ac:dyDescent="0.15">
      <c r="A49" s="2" t="str">
        <f t="shared" si="0"/>
        <v/>
      </c>
      <c r="C49" s="3"/>
      <c r="D49" s="3"/>
      <c r="E49" s="11"/>
      <c r="F49" s="4"/>
      <c r="G49" s="6"/>
      <c r="H49" s="6"/>
      <c r="I49" s="6" t="str">
        <f>IF(テーブル1[[#This Row],[商品価格]]="","",SUM(G49:H49))</f>
        <v/>
      </c>
      <c r="J49" s="7"/>
      <c r="K49" s="19" t="str">
        <f>IF(テーブル1[[#This Row],[商品価格]]="","",テーブル1[[#This Row],[商品価格]]*テーブル1[[#This Row],[落札手数料%]])</f>
        <v/>
      </c>
      <c r="L49" s="19" t="str">
        <f>IF(テーブル1[[#This Row],[送料]]="","",テーブル1[[#This Row],[送料]]*テーブル1[[#This Row],[落札手数料%]])</f>
        <v/>
      </c>
      <c r="M49" s="19" t="str">
        <f>IF(テーブル1[[#This Row],[売上金額]]="","",テーブル1[[#This Row],[売上金額]]*($Y$2/100)+0.3)</f>
        <v/>
      </c>
      <c r="N49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9" s="4"/>
      <c r="P49" s="20" t="str">
        <f>IF(テーブル1[[#This Row],[為替]]="","",テーブル1[[#This Row],[売上総計$]]*テーブル1[[#This Row],[為替]])</f>
        <v/>
      </c>
      <c r="Q49" s="4"/>
      <c r="R49" s="11"/>
      <c r="S49" s="18"/>
      <c r="T49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Row],[送料割引%]]/100))+AB49</f>
        <v>#VALUE!</v>
      </c>
      <c r="U49" s="21" t="e">
        <f>IF(テーブル1[[#This Row],[利益]]="","",テーブル1[[#This Row],[利益]]/(テーブル1[[#This Row],[売上金額]]*テーブル1[[#This Row],[為替]]))</f>
        <v>#VALUE!</v>
      </c>
      <c r="V49" s="22"/>
      <c r="Z49" s="12" t="e">
        <f>テーブル1[[#This Row],[利益]]+(テーブル1[[#This Row],[仕入価格]]-(テーブル1[[#This Row],[仕入価格]]*0.925925925925926))</f>
        <v>#VALUE!</v>
      </c>
      <c r="AA49" s="12">
        <f>IF(テーブル1[[#This Row],[仕入先]]="楽天",F49*リスト!$E$12,IF(テーブル1[[#This Row],[仕入先]]="Yahooショップ",F49*リスト!$E$13,))</f>
        <v>0</v>
      </c>
      <c r="AB49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50" spans="1:28" x14ac:dyDescent="0.15">
      <c r="A50" s="2" t="str">
        <f t="shared" si="0"/>
        <v/>
      </c>
      <c r="C50" s="3"/>
      <c r="D50" s="3"/>
      <c r="E50" s="11"/>
      <c r="F50" s="4"/>
      <c r="G50" s="6"/>
      <c r="H50" s="6"/>
      <c r="I50" s="6" t="str">
        <f>IF(テーブル1[[#This Row],[商品価格]]="","",SUM(G50:H50))</f>
        <v/>
      </c>
      <c r="J50" s="7"/>
      <c r="K50" s="19" t="str">
        <f>IF(テーブル1[[#This Row],[商品価格]]="","",テーブル1[[#This Row],[商品価格]]*テーブル1[[#This Row],[落札手数料%]])</f>
        <v/>
      </c>
      <c r="L50" s="19" t="str">
        <f>IF(テーブル1[[#This Row],[送料]]="","",テーブル1[[#This Row],[送料]]*テーブル1[[#This Row],[落札手数料%]])</f>
        <v/>
      </c>
      <c r="M50" s="19" t="str">
        <f>IF(テーブル1[[#This Row],[売上金額]]="","",テーブル1[[#This Row],[売上金額]]*($Y$2/100)+0.3)</f>
        <v/>
      </c>
      <c r="N50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50" s="4"/>
      <c r="P50" s="20" t="str">
        <f>IF(テーブル1[[#This Row],[為替]]="","",テーブル1[[#This Row],[売上総計$]]*テーブル1[[#This Row],[為替]])</f>
        <v/>
      </c>
      <c r="Q50" s="4"/>
      <c r="R50" s="11"/>
      <c r="S50" s="18"/>
      <c r="T50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Row],[送料割引%]]/100))+AB50</f>
        <v>#VALUE!</v>
      </c>
      <c r="U50" s="21" t="e">
        <f>IF(テーブル1[[#This Row],[利益]]="","",テーブル1[[#This Row],[利益]]/(テーブル1[[#This Row],[売上金額]]*テーブル1[[#This Row],[為替]]))</f>
        <v>#VALUE!</v>
      </c>
      <c r="V50" s="22"/>
      <c r="Z50" s="12" t="e">
        <f>テーブル1[[#This Row],[利益]]+(テーブル1[[#This Row],[仕入価格]]-(テーブル1[[#This Row],[仕入価格]]*0.925925925925926))</f>
        <v>#VALUE!</v>
      </c>
      <c r="AA50" s="12">
        <f>IF(テーブル1[[#This Row],[仕入先]]="楽天",F50*リスト!$E$12,IF(テーブル1[[#This Row],[仕入先]]="Yahooショップ",F50*リスト!$E$13,))</f>
        <v>0</v>
      </c>
      <c r="AB50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51" spans="1:28" x14ac:dyDescent="0.15">
      <c r="A51" s="2" t="str">
        <f t="shared" si="0"/>
        <v/>
      </c>
      <c r="C51" s="3"/>
      <c r="D51" s="3"/>
      <c r="E51" s="11"/>
      <c r="F51" s="4"/>
      <c r="G51" s="6"/>
      <c r="H51" s="6"/>
      <c r="I51" s="6" t="str">
        <f>IF(テーブル1[[#This Row],[商品価格]]="","",SUM(G51:H51))</f>
        <v/>
      </c>
      <c r="J51" s="7"/>
      <c r="K51" s="19" t="str">
        <f>IF(テーブル1[[#This Row],[商品価格]]="","",テーブル1[[#This Row],[商品価格]]*テーブル1[[#This Row],[落札手数料%]])</f>
        <v/>
      </c>
      <c r="L51" s="19" t="str">
        <f>IF(テーブル1[[#This Row],[送料]]="","",テーブル1[[#This Row],[送料]]*テーブル1[[#This Row],[落札手数料%]])</f>
        <v/>
      </c>
      <c r="M51" s="19" t="str">
        <f>IF(テーブル1[[#This Row],[売上金額]]="","",テーブル1[[#This Row],[売上金額]]*($Y$2/100)+0.3)</f>
        <v/>
      </c>
      <c r="N51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51" s="4"/>
      <c r="P51" s="20" t="str">
        <f>IF(テーブル1[[#This Row],[為替]]="","",テーブル1[[#This Row],[売上総計$]]*テーブル1[[#This Row],[為替]])</f>
        <v/>
      </c>
      <c r="Q51" s="4"/>
      <c r="R51" s="11"/>
      <c r="S51" s="18"/>
      <c r="T51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Row],[送料割引%]]/100))+AB51</f>
        <v>#VALUE!</v>
      </c>
      <c r="U51" s="21" t="e">
        <f>IF(テーブル1[[#This Row],[利益]]="","",テーブル1[[#This Row],[利益]]/(テーブル1[[#This Row],[売上金額]]*テーブル1[[#This Row],[為替]]))</f>
        <v>#VALUE!</v>
      </c>
      <c r="V51" s="22"/>
      <c r="Z51" s="12" t="e">
        <f>テーブル1[[#This Row],[利益]]+(テーブル1[[#This Row],[仕入価格]]-(テーブル1[[#This Row],[仕入価格]]*0.925925925925926))</f>
        <v>#VALUE!</v>
      </c>
      <c r="AA51" s="12">
        <f>IF(テーブル1[[#This Row],[仕入先]]="楽天",F51*リスト!$E$12,IF(テーブル1[[#This Row],[仕入先]]="Yahooショップ",F51*リスト!$E$13,))</f>
        <v>0</v>
      </c>
      <c r="AB51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52" spans="1:28" x14ac:dyDescent="0.15">
      <c r="A52" s="2" t="str">
        <f t="shared" si="0"/>
        <v/>
      </c>
      <c r="C52" s="3"/>
      <c r="D52" s="3"/>
      <c r="E52" s="11"/>
      <c r="F52" s="4"/>
      <c r="G52" s="6"/>
      <c r="H52" s="6"/>
      <c r="I52" s="6" t="str">
        <f>IF(テーブル1[[#This Row],[商品価格]]="","",SUM(G52:H52))</f>
        <v/>
      </c>
      <c r="J52" s="7"/>
      <c r="K52" s="19" t="str">
        <f>IF(テーブル1[[#This Row],[商品価格]]="","",テーブル1[[#This Row],[商品価格]]*テーブル1[[#This Row],[落札手数料%]])</f>
        <v/>
      </c>
      <c r="L52" s="19" t="str">
        <f>IF(テーブル1[[#This Row],[送料]]="","",テーブル1[[#This Row],[送料]]*テーブル1[[#This Row],[落札手数料%]])</f>
        <v/>
      </c>
      <c r="M52" s="19" t="str">
        <f>IF(テーブル1[[#This Row],[売上金額]]="","",テーブル1[[#This Row],[売上金額]]*($Y$2/100)+0.3)</f>
        <v/>
      </c>
      <c r="N52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52" s="4"/>
      <c r="P52" s="20" t="str">
        <f>IF(テーブル1[[#This Row],[為替]]="","",テーブル1[[#This Row],[売上総計$]]*テーブル1[[#This Row],[為替]])</f>
        <v/>
      </c>
      <c r="Q52" s="4"/>
      <c r="R52" s="11"/>
      <c r="S52" s="18"/>
      <c r="T52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Row],[送料割引%]]/100))+AB52</f>
        <v>#VALUE!</v>
      </c>
      <c r="U52" s="21" t="e">
        <f>IF(テーブル1[[#This Row],[利益]]="","",テーブル1[[#This Row],[利益]]/(テーブル1[[#This Row],[売上金額]]*テーブル1[[#This Row],[為替]]))</f>
        <v>#VALUE!</v>
      </c>
      <c r="V52" s="22"/>
      <c r="Z52" s="12" t="e">
        <f>テーブル1[[#This Row],[利益]]+(テーブル1[[#This Row],[仕入価格]]-(テーブル1[[#This Row],[仕入価格]]*0.925925925925926))</f>
        <v>#VALUE!</v>
      </c>
      <c r="AA52" s="12">
        <f>IF(テーブル1[[#This Row],[仕入先]]="楽天",F52*リスト!$E$12,IF(テーブル1[[#This Row],[仕入先]]="Yahooショップ",F52*リスト!$E$13,))</f>
        <v>0</v>
      </c>
      <c r="AB52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53" spans="1:28" x14ac:dyDescent="0.15">
      <c r="A53" s="2" t="str">
        <f t="shared" si="0"/>
        <v/>
      </c>
      <c r="C53" s="3"/>
      <c r="D53" s="3"/>
      <c r="E53" s="11"/>
      <c r="F53" s="4"/>
      <c r="G53" s="6"/>
      <c r="H53" s="6"/>
      <c r="I53" s="6" t="str">
        <f>IF(テーブル1[[#This Row],[商品価格]]="","",SUM(G53:H53))</f>
        <v/>
      </c>
      <c r="J53" s="7"/>
      <c r="K53" s="19" t="str">
        <f>IF(テーブル1[[#This Row],[商品価格]]="","",テーブル1[[#This Row],[商品価格]]*テーブル1[[#This Row],[落札手数料%]])</f>
        <v/>
      </c>
      <c r="L53" s="19" t="str">
        <f>IF(テーブル1[[#This Row],[送料]]="","",テーブル1[[#This Row],[送料]]*テーブル1[[#This Row],[落札手数料%]])</f>
        <v/>
      </c>
      <c r="M53" s="19" t="str">
        <f>IF(テーブル1[[#This Row],[売上金額]]="","",テーブル1[[#This Row],[売上金額]]*($Y$2/100)+0.3)</f>
        <v/>
      </c>
      <c r="N53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53" s="4"/>
      <c r="P53" s="20" t="str">
        <f>IF(テーブル1[[#This Row],[為替]]="","",テーブル1[[#This Row],[売上総計$]]*テーブル1[[#This Row],[為替]])</f>
        <v/>
      </c>
      <c r="Q53" s="4"/>
      <c r="R53" s="11"/>
      <c r="S53" s="18"/>
      <c r="T53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Row],[送料割引%]]/100))+AB53</f>
        <v>#VALUE!</v>
      </c>
      <c r="U53" s="21" t="e">
        <f>IF(テーブル1[[#This Row],[利益]]="","",テーブル1[[#This Row],[利益]]/(テーブル1[[#This Row],[売上金額]]*テーブル1[[#This Row],[為替]]))</f>
        <v>#VALUE!</v>
      </c>
      <c r="V53" s="22"/>
      <c r="Z53" s="12" t="e">
        <f>テーブル1[[#This Row],[利益]]+(テーブル1[[#This Row],[仕入価格]]-(テーブル1[[#This Row],[仕入価格]]*0.925925925925926))</f>
        <v>#VALUE!</v>
      </c>
      <c r="AA53" s="12">
        <f>IF(テーブル1[[#This Row],[仕入先]]="楽天",F53*リスト!$E$12,IF(テーブル1[[#This Row],[仕入先]]="Yahooショップ",F53*リスト!$E$13,))</f>
        <v>0</v>
      </c>
      <c r="AB53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54" spans="1:28" x14ac:dyDescent="0.15">
      <c r="A54" s="2" t="str">
        <f t="shared" si="0"/>
        <v/>
      </c>
      <c r="C54" s="3"/>
      <c r="D54" s="3"/>
      <c r="E54" s="11"/>
      <c r="F54" s="4"/>
      <c r="G54" s="6"/>
      <c r="H54" s="6"/>
      <c r="I54" s="6" t="str">
        <f>IF(テーブル1[[#This Row],[商品価格]]="","",SUM(G54:H54))</f>
        <v/>
      </c>
      <c r="J54" s="7"/>
      <c r="K54" s="19" t="str">
        <f>IF(テーブル1[[#This Row],[商品価格]]="","",テーブル1[[#This Row],[商品価格]]*テーブル1[[#This Row],[落札手数料%]])</f>
        <v/>
      </c>
      <c r="L54" s="19" t="str">
        <f>IF(テーブル1[[#This Row],[送料]]="","",テーブル1[[#This Row],[送料]]*テーブル1[[#This Row],[落札手数料%]])</f>
        <v/>
      </c>
      <c r="M54" s="19" t="str">
        <f>IF(テーブル1[[#This Row],[売上金額]]="","",テーブル1[[#This Row],[売上金額]]*($Y$2/100)+0.3)</f>
        <v/>
      </c>
      <c r="N54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54" s="4"/>
      <c r="P54" s="20" t="str">
        <f>IF(テーブル1[[#This Row],[為替]]="","",テーブル1[[#This Row],[売上総計$]]*テーブル1[[#This Row],[為替]])</f>
        <v/>
      </c>
      <c r="Q54" s="4"/>
      <c r="R54" s="11"/>
      <c r="S54" s="18"/>
      <c r="T54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Row],[送料割引%]]/100))+AB54</f>
        <v>#VALUE!</v>
      </c>
      <c r="U54" s="21" t="e">
        <f>IF(テーブル1[[#This Row],[利益]]="","",テーブル1[[#This Row],[利益]]/(テーブル1[[#This Row],[売上金額]]*テーブル1[[#This Row],[為替]]))</f>
        <v>#VALUE!</v>
      </c>
      <c r="V54" s="22"/>
      <c r="Z54" s="12" t="e">
        <f>テーブル1[[#This Row],[利益]]+(テーブル1[[#This Row],[仕入価格]]-(テーブル1[[#This Row],[仕入価格]]*0.925925925925926))</f>
        <v>#VALUE!</v>
      </c>
      <c r="AA54" s="12">
        <f>IF(テーブル1[[#This Row],[仕入先]]="楽天",F54*リスト!$E$12,IF(テーブル1[[#This Row],[仕入先]]="Yahooショップ",F54*リスト!$E$13,))</f>
        <v>0</v>
      </c>
      <c r="AB54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55" spans="1:28" x14ac:dyDescent="0.15">
      <c r="A55" s="2" t="str">
        <f t="shared" si="0"/>
        <v/>
      </c>
      <c r="C55" s="3"/>
      <c r="D55" s="3"/>
      <c r="E55" s="11"/>
      <c r="F55" s="4"/>
      <c r="G55" s="6"/>
      <c r="H55" s="6"/>
      <c r="I55" s="6" t="str">
        <f>IF(テーブル1[[#This Row],[商品価格]]="","",SUM(G55:H55))</f>
        <v/>
      </c>
      <c r="J55" s="7"/>
      <c r="K55" s="19" t="str">
        <f>IF(テーブル1[[#This Row],[商品価格]]="","",テーブル1[[#This Row],[商品価格]]*テーブル1[[#This Row],[落札手数料%]])</f>
        <v/>
      </c>
      <c r="L55" s="19" t="str">
        <f>IF(テーブル1[[#This Row],[送料]]="","",テーブル1[[#This Row],[送料]]*テーブル1[[#This Row],[落札手数料%]])</f>
        <v/>
      </c>
      <c r="M55" s="19" t="str">
        <f>IF(テーブル1[[#This Row],[売上金額]]="","",テーブル1[[#This Row],[売上金額]]*($Y$2/100)+0.3)</f>
        <v/>
      </c>
      <c r="N55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55" s="4"/>
      <c r="P55" s="20" t="str">
        <f>IF(テーブル1[[#This Row],[為替]]="","",テーブル1[[#This Row],[売上総計$]]*テーブル1[[#This Row],[為替]])</f>
        <v/>
      </c>
      <c r="Q55" s="4"/>
      <c r="R55" s="11"/>
      <c r="S55" s="18"/>
      <c r="T55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Row],[送料割引%]]/100))+AB55</f>
        <v>#VALUE!</v>
      </c>
      <c r="U55" s="21" t="e">
        <f>IF(テーブル1[[#This Row],[利益]]="","",テーブル1[[#This Row],[利益]]/(テーブル1[[#This Row],[売上金額]]*テーブル1[[#This Row],[為替]]))</f>
        <v>#VALUE!</v>
      </c>
      <c r="V55" s="22"/>
      <c r="Z55" s="12" t="e">
        <f>テーブル1[[#This Row],[利益]]+(テーブル1[[#This Row],[仕入価格]]-(テーブル1[[#This Row],[仕入価格]]*0.925925925925926))</f>
        <v>#VALUE!</v>
      </c>
      <c r="AA55" s="12">
        <f>IF(テーブル1[[#This Row],[仕入先]]="楽天",F55*リスト!$E$12,IF(テーブル1[[#This Row],[仕入先]]="Yahooショップ",F55*リスト!$E$13,))</f>
        <v>0</v>
      </c>
      <c r="AB55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56" spans="1:28" x14ac:dyDescent="0.15">
      <c r="A56" s="2" t="str">
        <f t="shared" si="0"/>
        <v/>
      </c>
      <c r="C56" s="3"/>
      <c r="D56" s="3"/>
      <c r="E56" s="11"/>
      <c r="F56" s="4"/>
      <c r="G56" s="6"/>
      <c r="H56" s="6"/>
      <c r="I56" s="6" t="str">
        <f>IF(テーブル1[[#This Row],[商品価格]]="","",SUM(G56:H56))</f>
        <v/>
      </c>
      <c r="J56" s="7"/>
      <c r="K56" s="19" t="str">
        <f>IF(テーブル1[[#This Row],[商品価格]]="","",テーブル1[[#This Row],[商品価格]]*テーブル1[[#This Row],[落札手数料%]])</f>
        <v/>
      </c>
      <c r="L56" s="19" t="str">
        <f>IF(テーブル1[[#This Row],[送料]]="","",テーブル1[[#This Row],[送料]]*テーブル1[[#This Row],[落札手数料%]])</f>
        <v/>
      </c>
      <c r="M56" s="19" t="str">
        <f>IF(テーブル1[[#This Row],[売上金額]]="","",テーブル1[[#This Row],[売上金額]]*($Y$2/100)+0.3)</f>
        <v/>
      </c>
      <c r="N56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56" s="4"/>
      <c r="P56" s="20" t="str">
        <f>IF(テーブル1[[#This Row],[為替]]="","",テーブル1[[#This Row],[売上総計$]]*テーブル1[[#This Row],[為替]])</f>
        <v/>
      </c>
      <c r="Q56" s="4"/>
      <c r="R56" s="11"/>
      <c r="S56" s="18"/>
      <c r="T56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Row],[送料割引%]]/100))+AB56</f>
        <v>#VALUE!</v>
      </c>
      <c r="U56" s="21" t="e">
        <f>IF(テーブル1[[#This Row],[利益]]="","",テーブル1[[#This Row],[利益]]/(テーブル1[[#This Row],[売上金額]]*テーブル1[[#This Row],[為替]]))</f>
        <v>#VALUE!</v>
      </c>
      <c r="V56" s="22"/>
      <c r="Z56" s="12" t="e">
        <f>テーブル1[[#This Row],[利益]]+(テーブル1[[#This Row],[仕入価格]]-(テーブル1[[#This Row],[仕入価格]]*0.925925925925926))</f>
        <v>#VALUE!</v>
      </c>
      <c r="AA56" s="12">
        <f>IF(テーブル1[[#This Row],[仕入先]]="楽天",F56*リスト!$E$12,IF(テーブル1[[#This Row],[仕入先]]="Yahooショップ",F56*リスト!$E$13,))</f>
        <v>0</v>
      </c>
      <c r="AB56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57" spans="1:28" x14ac:dyDescent="0.15">
      <c r="A57" s="2" t="str">
        <f t="shared" si="0"/>
        <v/>
      </c>
      <c r="C57" s="3"/>
      <c r="D57" s="3"/>
      <c r="E57" s="11"/>
      <c r="F57" s="4"/>
      <c r="G57" s="6"/>
      <c r="H57" s="6"/>
      <c r="I57" s="6" t="str">
        <f>IF(テーブル1[[#This Row],[商品価格]]="","",SUM(G57:H57))</f>
        <v/>
      </c>
      <c r="J57" s="7"/>
      <c r="K57" s="19" t="str">
        <f>IF(テーブル1[[#This Row],[商品価格]]="","",テーブル1[[#This Row],[商品価格]]*テーブル1[[#This Row],[落札手数料%]])</f>
        <v/>
      </c>
      <c r="L57" s="19" t="str">
        <f>IF(テーブル1[[#This Row],[送料]]="","",テーブル1[[#This Row],[送料]]*テーブル1[[#This Row],[落札手数料%]])</f>
        <v/>
      </c>
      <c r="M57" s="19" t="str">
        <f>IF(テーブル1[[#This Row],[売上金額]]="","",テーブル1[[#This Row],[売上金額]]*($Y$2/100)+0.3)</f>
        <v/>
      </c>
      <c r="N57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57" s="4"/>
      <c r="P57" s="20" t="str">
        <f>IF(テーブル1[[#This Row],[為替]]="","",テーブル1[[#This Row],[売上総計$]]*テーブル1[[#This Row],[為替]])</f>
        <v/>
      </c>
      <c r="Q57" s="4"/>
      <c r="R57" s="11"/>
      <c r="S57" s="18"/>
      <c r="T57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Row],[送料割引%]]/100))+AB57</f>
        <v>#VALUE!</v>
      </c>
      <c r="U57" s="21" t="e">
        <f>IF(テーブル1[[#This Row],[利益]]="","",テーブル1[[#This Row],[利益]]/(テーブル1[[#This Row],[売上金額]]*テーブル1[[#This Row],[為替]]))</f>
        <v>#VALUE!</v>
      </c>
      <c r="V57" s="22"/>
      <c r="Z57" s="12" t="e">
        <f>テーブル1[[#This Row],[利益]]+(テーブル1[[#This Row],[仕入価格]]-(テーブル1[[#This Row],[仕入価格]]*0.925925925925926))</f>
        <v>#VALUE!</v>
      </c>
      <c r="AA57" s="12">
        <f>IF(テーブル1[[#This Row],[仕入先]]="楽天",F57*リスト!$E$12,IF(テーブル1[[#This Row],[仕入先]]="Yahooショップ",F57*リスト!$E$13,))</f>
        <v>0</v>
      </c>
      <c r="AB57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58" spans="1:28" x14ac:dyDescent="0.15">
      <c r="A58" s="2" t="str">
        <f t="shared" si="0"/>
        <v/>
      </c>
      <c r="C58" s="3"/>
      <c r="D58" s="3"/>
      <c r="E58" s="11"/>
      <c r="F58" s="4"/>
      <c r="G58" s="6"/>
      <c r="H58" s="6"/>
      <c r="I58" s="6" t="str">
        <f>IF(テーブル1[[#This Row],[商品価格]]="","",SUM(G58:H58))</f>
        <v/>
      </c>
      <c r="J58" s="7"/>
      <c r="K58" s="19" t="str">
        <f>IF(テーブル1[[#This Row],[商品価格]]="","",テーブル1[[#This Row],[商品価格]]*テーブル1[[#This Row],[落札手数料%]])</f>
        <v/>
      </c>
      <c r="L58" s="19" t="str">
        <f>IF(テーブル1[[#This Row],[送料]]="","",テーブル1[[#This Row],[送料]]*テーブル1[[#This Row],[落札手数料%]])</f>
        <v/>
      </c>
      <c r="M58" s="19" t="str">
        <f>IF(テーブル1[[#This Row],[売上金額]]="","",テーブル1[[#This Row],[売上金額]]*($Y$2/100)+0.3)</f>
        <v/>
      </c>
      <c r="N58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58" s="4"/>
      <c r="P58" s="20" t="str">
        <f>IF(テーブル1[[#This Row],[為替]]="","",テーブル1[[#This Row],[売上総計$]]*テーブル1[[#This Row],[為替]])</f>
        <v/>
      </c>
      <c r="Q58" s="4"/>
      <c r="R58" s="11"/>
      <c r="S58" s="18"/>
      <c r="T58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Row],[送料割引%]]/100))+AB58</f>
        <v>#VALUE!</v>
      </c>
      <c r="U58" s="21" t="e">
        <f>IF(テーブル1[[#This Row],[利益]]="","",テーブル1[[#This Row],[利益]]/(テーブル1[[#This Row],[売上金額]]*テーブル1[[#This Row],[為替]]))</f>
        <v>#VALUE!</v>
      </c>
      <c r="V58" s="22"/>
      <c r="Z58" s="12" t="e">
        <f>テーブル1[[#This Row],[利益]]+(テーブル1[[#This Row],[仕入価格]]-(テーブル1[[#This Row],[仕入価格]]*0.925925925925926))</f>
        <v>#VALUE!</v>
      </c>
      <c r="AA58" s="12">
        <f>IF(テーブル1[[#This Row],[仕入先]]="楽天",F58*リスト!$E$12,IF(テーブル1[[#This Row],[仕入先]]="Yahooショップ",F58*リスト!$E$13,))</f>
        <v>0</v>
      </c>
      <c r="AB58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59" spans="1:28" x14ac:dyDescent="0.15">
      <c r="A59" s="2" t="str">
        <f t="shared" si="0"/>
        <v/>
      </c>
      <c r="C59" s="3"/>
      <c r="D59" s="3"/>
      <c r="E59" s="11"/>
      <c r="F59" s="4"/>
      <c r="G59" s="6"/>
      <c r="H59" s="6"/>
      <c r="I59" s="6" t="str">
        <f>IF(テーブル1[[#This Row],[商品価格]]="","",SUM(G59:H59))</f>
        <v/>
      </c>
      <c r="J59" s="7"/>
      <c r="K59" s="19" t="str">
        <f>IF(テーブル1[[#This Row],[商品価格]]="","",テーブル1[[#This Row],[商品価格]]*テーブル1[[#This Row],[落札手数料%]])</f>
        <v/>
      </c>
      <c r="L59" s="19" t="str">
        <f>IF(テーブル1[[#This Row],[送料]]="","",テーブル1[[#This Row],[送料]]*テーブル1[[#This Row],[落札手数料%]])</f>
        <v/>
      </c>
      <c r="M59" s="19" t="str">
        <f>IF(テーブル1[[#This Row],[売上金額]]="","",テーブル1[[#This Row],[売上金額]]*($Y$2/100)+0.3)</f>
        <v/>
      </c>
      <c r="N59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59" s="4"/>
      <c r="P59" s="20" t="str">
        <f>IF(テーブル1[[#This Row],[為替]]="","",テーブル1[[#This Row],[売上総計$]]*テーブル1[[#This Row],[為替]])</f>
        <v/>
      </c>
      <c r="Q59" s="4"/>
      <c r="R59" s="11"/>
      <c r="S59" s="18"/>
      <c r="T59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Row],[送料割引%]]/100))+AB59</f>
        <v>#VALUE!</v>
      </c>
      <c r="U59" s="21" t="e">
        <f>IF(テーブル1[[#This Row],[利益]]="","",テーブル1[[#This Row],[利益]]/(テーブル1[[#This Row],[売上金額]]*テーブル1[[#This Row],[為替]]))</f>
        <v>#VALUE!</v>
      </c>
      <c r="V59" s="22"/>
      <c r="Z59" s="12" t="e">
        <f>テーブル1[[#This Row],[利益]]+(テーブル1[[#This Row],[仕入価格]]-(テーブル1[[#This Row],[仕入価格]]*0.925925925925926))</f>
        <v>#VALUE!</v>
      </c>
      <c r="AA59" s="12">
        <f>IF(テーブル1[[#This Row],[仕入先]]="楽天",F59*リスト!$E$12,IF(テーブル1[[#This Row],[仕入先]]="Yahooショップ",F59*リスト!$E$13,))</f>
        <v>0</v>
      </c>
      <c r="AB59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60" spans="1:28" x14ac:dyDescent="0.15">
      <c r="A60" s="2" t="str">
        <f t="shared" si="0"/>
        <v/>
      </c>
      <c r="C60" s="3"/>
      <c r="D60" s="3"/>
      <c r="E60" s="11"/>
      <c r="F60" s="4"/>
      <c r="G60" s="6"/>
      <c r="H60" s="6"/>
      <c r="I60" s="6" t="str">
        <f>IF(テーブル1[[#This Row],[商品価格]]="","",SUM(G60:H60))</f>
        <v/>
      </c>
      <c r="J60" s="7"/>
      <c r="K60" s="19" t="str">
        <f>IF(テーブル1[[#This Row],[商品価格]]="","",テーブル1[[#This Row],[商品価格]]*テーブル1[[#This Row],[落札手数料%]])</f>
        <v/>
      </c>
      <c r="L60" s="19" t="str">
        <f>IF(テーブル1[[#This Row],[送料]]="","",テーブル1[[#This Row],[送料]]*テーブル1[[#This Row],[落札手数料%]])</f>
        <v/>
      </c>
      <c r="M60" s="19" t="str">
        <f>IF(テーブル1[[#This Row],[売上金額]]="","",テーブル1[[#This Row],[売上金額]]*($Y$2/100)+0.3)</f>
        <v/>
      </c>
      <c r="N60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60" s="4"/>
      <c r="P60" s="20" t="str">
        <f>IF(テーブル1[[#This Row],[為替]]="","",テーブル1[[#This Row],[売上総計$]]*テーブル1[[#This Row],[為替]])</f>
        <v/>
      </c>
      <c r="Q60" s="4"/>
      <c r="R60" s="11"/>
      <c r="S60" s="18"/>
      <c r="T60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Row],[送料割引%]]/100))+AB60</f>
        <v>#VALUE!</v>
      </c>
      <c r="U60" s="21" t="e">
        <f>IF(テーブル1[[#This Row],[利益]]="","",テーブル1[[#This Row],[利益]]/(テーブル1[[#This Row],[売上金額]]*テーブル1[[#This Row],[為替]]))</f>
        <v>#VALUE!</v>
      </c>
      <c r="V60" s="22"/>
      <c r="Z60" s="12" t="e">
        <f>テーブル1[[#This Row],[利益]]+(テーブル1[[#This Row],[仕入価格]]-(テーブル1[[#This Row],[仕入価格]]*0.925925925925926))</f>
        <v>#VALUE!</v>
      </c>
      <c r="AA60" s="12">
        <f>IF(テーブル1[[#This Row],[仕入先]]="楽天",F60*リスト!$E$12,IF(テーブル1[[#This Row],[仕入先]]="Yahooショップ",F60*リスト!$E$13,))</f>
        <v>0</v>
      </c>
      <c r="AB60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61" spans="1:28" x14ac:dyDescent="0.15">
      <c r="A61" s="2" t="str">
        <f t="shared" si="0"/>
        <v/>
      </c>
      <c r="C61" s="3"/>
      <c r="D61" s="3"/>
      <c r="E61" s="11"/>
      <c r="F61" s="4"/>
      <c r="G61" s="6"/>
      <c r="H61" s="6"/>
      <c r="I61" s="6" t="str">
        <f>IF(テーブル1[[#This Row],[商品価格]]="","",SUM(G61:H61))</f>
        <v/>
      </c>
      <c r="J61" s="7"/>
      <c r="K61" s="19" t="str">
        <f>IF(テーブル1[[#This Row],[商品価格]]="","",テーブル1[[#This Row],[商品価格]]*テーブル1[[#This Row],[落札手数料%]])</f>
        <v/>
      </c>
      <c r="L61" s="19" t="str">
        <f>IF(テーブル1[[#This Row],[送料]]="","",テーブル1[[#This Row],[送料]]*テーブル1[[#This Row],[落札手数料%]])</f>
        <v/>
      </c>
      <c r="M61" s="19" t="str">
        <f>IF(テーブル1[[#This Row],[売上金額]]="","",テーブル1[[#This Row],[売上金額]]*($Y$2/100)+0.3)</f>
        <v/>
      </c>
      <c r="N61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61" s="4"/>
      <c r="P61" s="20" t="str">
        <f>IF(テーブル1[[#This Row],[為替]]="","",テーブル1[[#This Row],[売上総計$]]*テーブル1[[#This Row],[為替]])</f>
        <v/>
      </c>
      <c r="Q61" s="4"/>
      <c r="R61" s="11"/>
      <c r="S61" s="18"/>
      <c r="T61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Row],[送料割引%]]/100))+AB61</f>
        <v>#VALUE!</v>
      </c>
      <c r="U61" s="21" t="e">
        <f>IF(テーブル1[[#This Row],[利益]]="","",テーブル1[[#This Row],[利益]]/(テーブル1[[#This Row],[売上金額]]*テーブル1[[#This Row],[為替]]))</f>
        <v>#VALUE!</v>
      </c>
      <c r="V61" s="22"/>
      <c r="Z61" s="12" t="e">
        <f>テーブル1[[#This Row],[利益]]+(テーブル1[[#This Row],[仕入価格]]-(テーブル1[[#This Row],[仕入価格]]*0.925925925925926))</f>
        <v>#VALUE!</v>
      </c>
      <c r="AA61" s="12">
        <f>IF(テーブル1[[#This Row],[仕入先]]="楽天",F61*リスト!$E$12,IF(テーブル1[[#This Row],[仕入先]]="Yahooショップ",F61*リスト!$E$13,))</f>
        <v>0</v>
      </c>
      <c r="AB61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62" spans="1:28" x14ac:dyDescent="0.15">
      <c r="A62" s="2" t="str">
        <f t="shared" si="0"/>
        <v/>
      </c>
      <c r="C62" s="3"/>
      <c r="D62" s="3"/>
      <c r="E62" s="11"/>
      <c r="F62" s="4"/>
      <c r="G62" s="6"/>
      <c r="H62" s="6"/>
      <c r="I62" s="6" t="str">
        <f>IF(テーブル1[[#This Row],[商品価格]]="","",SUM(G62:H62))</f>
        <v/>
      </c>
      <c r="J62" s="7"/>
      <c r="K62" s="19" t="str">
        <f>IF(テーブル1[[#This Row],[商品価格]]="","",テーブル1[[#This Row],[商品価格]]*テーブル1[[#This Row],[落札手数料%]])</f>
        <v/>
      </c>
      <c r="L62" s="19" t="str">
        <f>IF(テーブル1[[#This Row],[送料]]="","",テーブル1[[#This Row],[送料]]*テーブル1[[#This Row],[落札手数料%]])</f>
        <v/>
      </c>
      <c r="M62" s="19" t="str">
        <f>IF(テーブル1[[#This Row],[売上金額]]="","",テーブル1[[#This Row],[売上金額]]*($Y$2/100)+0.3)</f>
        <v/>
      </c>
      <c r="N62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62" s="4"/>
      <c r="P62" s="20" t="str">
        <f>IF(テーブル1[[#This Row],[為替]]="","",テーブル1[[#This Row],[売上総計$]]*テーブル1[[#This Row],[為替]])</f>
        <v/>
      </c>
      <c r="Q62" s="4"/>
      <c r="R62" s="11"/>
      <c r="S62" s="18"/>
      <c r="T62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Row],[送料割引%]]/100))+AB62</f>
        <v>#VALUE!</v>
      </c>
      <c r="U62" s="21" t="e">
        <f>IF(テーブル1[[#This Row],[利益]]="","",テーブル1[[#This Row],[利益]]/(テーブル1[[#This Row],[売上金額]]*テーブル1[[#This Row],[為替]]))</f>
        <v>#VALUE!</v>
      </c>
      <c r="V62" s="22"/>
      <c r="Z62" s="12" t="e">
        <f>テーブル1[[#This Row],[利益]]+(テーブル1[[#This Row],[仕入価格]]-(テーブル1[[#This Row],[仕入価格]]*0.925925925925926))</f>
        <v>#VALUE!</v>
      </c>
      <c r="AA62" s="12">
        <f>IF(テーブル1[[#This Row],[仕入先]]="楽天",F62*リスト!$E$12,IF(テーブル1[[#This Row],[仕入先]]="Yahooショップ",F62*リスト!$E$13,))</f>
        <v>0</v>
      </c>
      <c r="AB62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63" spans="1:28" x14ac:dyDescent="0.15">
      <c r="A63" s="2" t="str">
        <f t="shared" si="0"/>
        <v/>
      </c>
      <c r="C63" s="3"/>
      <c r="D63" s="3"/>
      <c r="E63" s="11"/>
      <c r="F63" s="4"/>
      <c r="G63" s="6"/>
      <c r="H63" s="6"/>
      <c r="I63" s="6" t="str">
        <f>IF(テーブル1[[#This Row],[商品価格]]="","",SUM(G63:H63))</f>
        <v/>
      </c>
      <c r="J63" s="7"/>
      <c r="K63" s="19" t="str">
        <f>IF(テーブル1[[#This Row],[商品価格]]="","",テーブル1[[#This Row],[商品価格]]*テーブル1[[#This Row],[落札手数料%]])</f>
        <v/>
      </c>
      <c r="L63" s="19" t="str">
        <f>IF(テーブル1[[#This Row],[送料]]="","",テーブル1[[#This Row],[送料]]*テーブル1[[#This Row],[落札手数料%]])</f>
        <v/>
      </c>
      <c r="M63" s="19" t="str">
        <f>IF(テーブル1[[#This Row],[売上金額]]="","",テーブル1[[#This Row],[売上金額]]*($Y$2/100)+0.3)</f>
        <v/>
      </c>
      <c r="N63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63" s="4"/>
      <c r="P63" s="20" t="str">
        <f>IF(テーブル1[[#This Row],[為替]]="","",テーブル1[[#This Row],[売上総計$]]*テーブル1[[#This Row],[為替]])</f>
        <v/>
      </c>
      <c r="Q63" s="4"/>
      <c r="R63" s="11"/>
      <c r="S63" s="18"/>
      <c r="T63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Row],[送料割引%]]/100))+AB63</f>
        <v>#VALUE!</v>
      </c>
      <c r="U63" s="21" t="e">
        <f>IF(テーブル1[[#This Row],[利益]]="","",テーブル1[[#This Row],[利益]]/(テーブル1[[#This Row],[売上金額]]*テーブル1[[#This Row],[為替]]))</f>
        <v>#VALUE!</v>
      </c>
      <c r="V63" s="22"/>
      <c r="Z63" s="12" t="e">
        <f>テーブル1[[#This Row],[利益]]+(テーブル1[[#This Row],[仕入価格]]-(テーブル1[[#This Row],[仕入価格]]*0.925925925925926))</f>
        <v>#VALUE!</v>
      </c>
      <c r="AA63" s="12">
        <f>IF(テーブル1[[#This Row],[仕入先]]="楽天",F63*リスト!$E$12,IF(テーブル1[[#This Row],[仕入先]]="Yahooショップ",F63*リスト!$E$13,))</f>
        <v>0</v>
      </c>
      <c r="AB63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64" spans="1:28" x14ac:dyDescent="0.15">
      <c r="A64" s="2" t="str">
        <f t="shared" si="0"/>
        <v/>
      </c>
      <c r="C64" s="3"/>
      <c r="D64" s="3"/>
      <c r="E64" s="11"/>
      <c r="F64" s="4"/>
      <c r="G64" s="6"/>
      <c r="H64" s="6"/>
      <c r="I64" s="6" t="str">
        <f>IF(テーブル1[[#This Row],[商品価格]]="","",SUM(G64:H64))</f>
        <v/>
      </c>
      <c r="J64" s="7"/>
      <c r="K64" s="19" t="str">
        <f>IF(テーブル1[[#This Row],[商品価格]]="","",テーブル1[[#This Row],[商品価格]]*テーブル1[[#This Row],[落札手数料%]])</f>
        <v/>
      </c>
      <c r="L64" s="19" t="str">
        <f>IF(テーブル1[[#This Row],[送料]]="","",テーブル1[[#This Row],[送料]]*テーブル1[[#This Row],[落札手数料%]])</f>
        <v/>
      </c>
      <c r="M64" s="19" t="str">
        <f>IF(テーブル1[[#This Row],[売上金額]]="","",テーブル1[[#This Row],[売上金額]]*($Y$2/100)+0.3)</f>
        <v/>
      </c>
      <c r="N64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64" s="4"/>
      <c r="P64" s="20" t="str">
        <f>IF(テーブル1[[#This Row],[為替]]="","",テーブル1[[#This Row],[売上総計$]]*テーブル1[[#This Row],[為替]])</f>
        <v/>
      </c>
      <c r="Q64" s="4"/>
      <c r="R64" s="11"/>
      <c r="S64" s="18"/>
      <c r="T64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Row],[送料割引%]]/100))+AB64</f>
        <v>#VALUE!</v>
      </c>
      <c r="U64" s="21" t="e">
        <f>IF(テーブル1[[#This Row],[利益]]="","",テーブル1[[#This Row],[利益]]/(テーブル1[[#This Row],[売上金額]]*テーブル1[[#This Row],[為替]]))</f>
        <v>#VALUE!</v>
      </c>
      <c r="V64" s="22"/>
      <c r="Z64" s="12" t="e">
        <f>テーブル1[[#This Row],[利益]]+(テーブル1[[#This Row],[仕入価格]]-(テーブル1[[#This Row],[仕入価格]]*0.925925925925926))</f>
        <v>#VALUE!</v>
      </c>
      <c r="AA64" s="12">
        <f>IF(テーブル1[[#This Row],[仕入先]]="楽天",F64*リスト!$E$12,IF(テーブル1[[#This Row],[仕入先]]="Yahooショップ",F64*リスト!$E$13,))</f>
        <v>0</v>
      </c>
      <c r="AB64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65" spans="1:28" x14ac:dyDescent="0.15">
      <c r="A65" s="2" t="str">
        <f t="shared" si="0"/>
        <v/>
      </c>
      <c r="C65" s="3"/>
      <c r="D65" s="3"/>
      <c r="E65" s="11"/>
      <c r="F65" s="4"/>
      <c r="G65" s="6"/>
      <c r="H65" s="6"/>
      <c r="I65" s="6" t="str">
        <f>IF(テーブル1[[#This Row],[商品価格]]="","",SUM(G65:H65))</f>
        <v/>
      </c>
      <c r="J65" s="7"/>
      <c r="K65" s="19" t="str">
        <f>IF(テーブル1[[#This Row],[商品価格]]="","",テーブル1[[#This Row],[商品価格]]*テーブル1[[#This Row],[落札手数料%]])</f>
        <v/>
      </c>
      <c r="L65" s="19" t="str">
        <f>IF(テーブル1[[#This Row],[送料]]="","",テーブル1[[#This Row],[送料]]*テーブル1[[#This Row],[落札手数料%]])</f>
        <v/>
      </c>
      <c r="M65" s="19" t="str">
        <f>IF(テーブル1[[#This Row],[売上金額]]="","",テーブル1[[#This Row],[売上金額]]*($Y$2/100)+0.3)</f>
        <v/>
      </c>
      <c r="N65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65" s="4"/>
      <c r="P65" s="20" t="str">
        <f>IF(テーブル1[[#This Row],[為替]]="","",テーブル1[[#This Row],[売上総計$]]*テーブル1[[#This Row],[為替]])</f>
        <v/>
      </c>
      <c r="Q65" s="4"/>
      <c r="R65" s="11"/>
      <c r="S65" s="18"/>
      <c r="T65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Row],[送料割引%]]/100))+AB65</f>
        <v>#VALUE!</v>
      </c>
      <c r="U65" s="21" t="e">
        <f>IF(テーブル1[[#This Row],[利益]]="","",テーブル1[[#This Row],[利益]]/(テーブル1[[#This Row],[売上金額]]*テーブル1[[#This Row],[為替]]))</f>
        <v>#VALUE!</v>
      </c>
      <c r="V65" s="22"/>
      <c r="Z65" s="12" t="e">
        <f>テーブル1[[#This Row],[利益]]+(テーブル1[[#This Row],[仕入価格]]-(テーブル1[[#This Row],[仕入価格]]*0.925925925925926))</f>
        <v>#VALUE!</v>
      </c>
      <c r="AA65" s="12">
        <f>IF(テーブル1[[#This Row],[仕入先]]="楽天",F65*リスト!$E$12,IF(テーブル1[[#This Row],[仕入先]]="Yahooショップ",F65*リスト!$E$13,))</f>
        <v>0</v>
      </c>
      <c r="AB65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66" spans="1:28" x14ac:dyDescent="0.15">
      <c r="A66" s="2" t="str">
        <f t="shared" ref="A66:A129" si="1">IF(B66="", "", ROW()-1)</f>
        <v/>
      </c>
      <c r="C66" s="3"/>
      <c r="D66" s="3"/>
      <c r="E66" s="11"/>
      <c r="F66" s="4"/>
      <c r="G66" s="6"/>
      <c r="H66" s="6"/>
      <c r="I66" s="6" t="str">
        <f>IF(テーブル1[[#This Row],[商品価格]]="","",SUM(G66:H66))</f>
        <v/>
      </c>
      <c r="J66" s="7"/>
      <c r="K66" s="19" t="str">
        <f>IF(テーブル1[[#This Row],[商品価格]]="","",テーブル1[[#This Row],[商品価格]]*テーブル1[[#This Row],[落札手数料%]])</f>
        <v/>
      </c>
      <c r="L66" s="19" t="str">
        <f>IF(テーブル1[[#This Row],[送料]]="","",テーブル1[[#This Row],[送料]]*テーブル1[[#This Row],[落札手数料%]])</f>
        <v/>
      </c>
      <c r="M66" s="19" t="str">
        <f>IF(テーブル1[[#This Row],[売上金額]]="","",テーブル1[[#This Row],[売上金額]]*($Y$2/100)+0.3)</f>
        <v/>
      </c>
      <c r="N66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66" s="4"/>
      <c r="P66" s="20" t="str">
        <f>IF(テーブル1[[#This Row],[為替]]="","",テーブル1[[#This Row],[売上総計$]]*テーブル1[[#This Row],[為替]])</f>
        <v/>
      </c>
      <c r="Q66" s="4"/>
      <c r="R66" s="11"/>
      <c r="S66" s="18"/>
      <c r="T66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Row],[送料割引%]]/100))+AB66</f>
        <v>#VALUE!</v>
      </c>
      <c r="U66" s="21" t="e">
        <f>IF(テーブル1[[#This Row],[利益]]="","",テーブル1[[#This Row],[利益]]/(テーブル1[[#This Row],[売上金額]]*テーブル1[[#This Row],[為替]]))</f>
        <v>#VALUE!</v>
      </c>
      <c r="V66" s="22"/>
      <c r="Z66" s="12" t="e">
        <f>テーブル1[[#This Row],[利益]]+(テーブル1[[#This Row],[仕入価格]]-(テーブル1[[#This Row],[仕入価格]]*0.925925925925926))</f>
        <v>#VALUE!</v>
      </c>
      <c r="AA66" s="12">
        <f>IF(テーブル1[[#This Row],[仕入先]]="楽天",F66*リスト!$E$12,IF(テーブル1[[#This Row],[仕入先]]="Yahooショップ",F66*リスト!$E$13,))</f>
        <v>0</v>
      </c>
      <c r="AB66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67" spans="1:28" x14ac:dyDescent="0.15">
      <c r="A67" s="2" t="str">
        <f t="shared" si="1"/>
        <v/>
      </c>
      <c r="C67" s="3"/>
      <c r="D67" s="3"/>
      <c r="E67" s="11"/>
      <c r="F67" s="4"/>
      <c r="G67" s="6"/>
      <c r="H67" s="6"/>
      <c r="I67" s="6" t="str">
        <f>IF(テーブル1[[#This Row],[商品価格]]="","",SUM(G67:H67))</f>
        <v/>
      </c>
      <c r="J67" s="7"/>
      <c r="K67" s="19" t="str">
        <f>IF(テーブル1[[#This Row],[商品価格]]="","",テーブル1[[#This Row],[商品価格]]*テーブル1[[#This Row],[落札手数料%]])</f>
        <v/>
      </c>
      <c r="L67" s="19" t="str">
        <f>IF(テーブル1[[#This Row],[送料]]="","",テーブル1[[#This Row],[送料]]*テーブル1[[#This Row],[落札手数料%]])</f>
        <v/>
      </c>
      <c r="M67" s="19" t="str">
        <f>IF(テーブル1[[#This Row],[売上金額]]="","",テーブル1[[#This Row],[売上金額]]*($Y$2/100)+0.3)</f>
        <v/>
      </c>
      <c r="N67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67" s="4"/>
      <c r="P67" s="20" t="str">
        <f>IF(テーブル1[[#This Row],[為替]]="","",テーブル1[[#This Row],[売上総計$]]*テーブル1[[#This Row],[為替]])</f>
        <v/>
      </c>
      <c r="Q67" s="4"/>
      <c r="R67" s="11"/>
      <c r="S67" s="18"/>
      <c r="T67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Row],[送料割引%]]/100))+AB67</f>
        <v>#VALUE!</v>
      </c>
      <c r="U67" s="21" t="e">
        <f>IF(テーブル1[[#This Row],[利益]]="","",テーブル1[[#This Row],[利益]]/(テーブル1[[#This Row],[売上金額]]*テーブル1[[#This Row],[為替]]))</f>
        <v>#VALUE!</v>
      </c>
      <c r="V67" s="22"/>
      <c r="Z67" s="12" t="e">
        <f>テーブル1[[#This Row],[利益]]+(テーブル1[[#This Row],[仕入価格]]-(テーブル1[[#This Row],[仕入価格]]*0.925925925925926))</f>
        <v>#VALUE!</v>
      </c>
      <c r="AA67" s="12">
        <f>IF(テーブル1[[#This Row],[仕入先]]="楽天",F67*リスト!$E$12,IF(テーブル1[[#This Row],[仕入先]]="Yahooショップ",F67*リスト!$E$13,))</f>
        <v>0</v>
      </c>
      <c r="AB67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68" spans="1:28" x14ac:dyDescent="0.15">
      <c r="A68" s="2" t="str">
        <f t="shared" si="1"/>
        <v/>
      </c>
      <c r="C68" s="3"/>
      <c r="D68" s="3"/>
      <c r="E68" s="11"/>
      <c r="F68" s="4"/>
      <c r="G68" s="6"/>
      <c r="H68" s="6"/>
      <c r="I68" s="6" t="str">
        <f>IF(テーブル1[[#This Row],[商品価格]]="","",SUM(G68:H68))</f>
        <v/>
      </c>
      <c r="J68" s="7"/>
      <c r="K68" s="19" t="str">
        <f>IF(テーブル1[[#This Row],[商品価格]]="","",テーブル1[[#This Row],[商品価格]]*テーブル1[[#This Row],[落札手数料%]])</f>
        <v/>
      </c>
      <c r="L68" s="19" t="str">
        <f>IF(テーブル1[[#This Row],[送料]]="","",テーブル1[[#This Row],[送料]]*テーブル1[[#This Row],[落札手数料%]])</f>
        <v/>
      </c>
      <c r="M68" s="19" t="str">
        <f>IF(テーブル1[[#This Row],[売上金額]]="","",テーブル1[[#This Row],[売上金額]]*($Y$2/100)+0.3)</f>
        <v/>
      </c>
      <c r="N68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68" s="4"/>
      <c r="P68" s="20" t="str">
        <f>IF(テーブル1[[#This Row],[為替]]="","",テーブル1[[#This Row],[売上総計$]]*テーブル1[[#This Row],[為替]])</f>
        <v/>
      </c>
      <c r="Q68" s="4"/>
      <c r="R68" s="11"/>
      <c r="S68" s="18"/>
      <c r="T68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Row],[送料割引%]]/100))+AB68</f>
        <v>#VALUE!</v>
      </c>
      <c r="U68" s="21" t="e">
        <f>IF(テーブル1[[#This Row],[利益]]="","",テーブル1[[#This Row],[利益]]/(テーブル1[[#This Row],[売上金額]]*テーブル1[[#This Row],[為替]]))</f>
        <v>#VALUE!</v>
      </c>
      <c r="V68" s="22"/>
      <c r="Z68" s="12" t="e">
        <f>テーブル1[[#This Row],[利益]]+(テーブル1[[#This Row],[仕入価格]]-(テーブル1[[#This Row],[仕入価格]]*0.925925925925926))</f>
        <v>#VALUE!</v>
      </c>
      <c r="AA68" s="12">
        <f>IF(テーブル1[[#This Row],[仕入先]]="楽天",F68*リスト!$E$12,IF(テーブル1[[#This Row],[仕入先]]="Yahooショップ",F68*リスト!$E$13,))</f>
        <v>0</v>
      </c>
      <c r="AB68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69" spans="1:28" x14ac:dyDescent="0.15">
      <c r="A69" s="2" t="str">
        <f t="shared" si="1"/>
        <v/>
      </c>
      <c r="C69" s="3"/>
      <c r="D69" s="3"/>
      <c r="E69" s="11"/>
      <c r="F69" s="4"/>
      <c r="G69" s="6"/>
      <c r="H69" s="6"/>
      <c r="I69" s="6" t="str">
        <f>IF(テーブル1[[#This Row],[商品価格]]="","",SUM(G69:H69))</f>
        <v/>
      </c>
      <c r="J69" s="7"/>
      <c r="K69" s="19" t="str">
        <f>IF(テーブル1[[#This Row],[商品価格]]="","",テーブル1[[#This Row],[商品価格]]*テーブル1[[#This Row],[落札手数料%]])</f>
        <v/>
      </c>
      <c r="L69" s="19" t="str">
        <f>IF(テーブル1[[#This Row],[送料]]="","",テーブル1[[#This Row],[送料]]*テーブル1[[#This Row],[落札手数料%]])</f>
        <v/>
      </c>
      <c r="M69" s="19" t="str">
        <f>IF(テーブル1[[#This Row],[売上金額]]="","",テーブル1[[#This Row],[売上金額]]*($Y$2/100)+0.3)</f>
        <v/>
      </c>
      <c r="N69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69" s="4"/>
      <c r="P69" s="20" t="str">
        <f>IF(テーブル1[[#This Row],[為替]]="","",テーブル1[[#This Row],[売上総計$]]*テーブル1[[#This Row],[為替]])</f>
        <v/>
      </c>
      <c r="Q69" s="4"/>
      <c r="R69" s="11"/>
      <c r="S69" s="18"/>
      <c r="T69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Row],[送料割引%]]/100))+AB69</f>
        <v>#VALUE!</v>
      </c>
      <c r="U69" s="21" t="e">
        <f>IF(テーブル1[[#This Row],[利益]]="","",テーブル1[[#This Row],[利益]]/(テーブル1[[#This Row],[売上金額]]*テーブル1[[#This Row],[為替]]))</f>
        <v>#VALUE!</v>
      </c>
      <c r="V69" s="22"/>
      <c r="Z69" s="12" t="e">
        <f>テーブル1[[#This Row],[利益]]+(テーブル1[[#This Row],[仕入価格]]-(テーブル1[[#This Row],[仕入価格]]*0.925925925925926))</f>
        <v>#VALUE!</v>
      </c>
      <c r="AA69" s="12">
        <f>IF(テーブル1[[#This Row],[仕入先]]="楽天",F69*リスト!$E$12,IF(テーブル1[[#This Row],[仕入先]]="Yahooショップ",F69*リスト!$E$13,))</f>
        <v>0</v>
      </c>
      <c r="AB69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70" spans="1:28" x14ac:dyDescent="0.15">
      <c r="A70" s="2" t="str">
        <f t="shared" si="1"/>
        <v/>
      </c>
      <c r="C70" s="3"/>
      <c r="D70" s="3"/>
      <c r="E70" s="11"/>
      <c r="F70" s="4"/>
      <c r="G70" s="6"/>
      <c r="H70" s="6"/>
      <c r="I70" s="6" t="str">
        <f>IF(テーブル1[[#This Row],[商品価格]]="","",SUM(G70:H70))</f>
        <v/>
      </c>
      <c r="J70" s="7"/>
      <c r="K70" s="19" t="str">
        <f>IF(テーブル1[[#This Row],[商品価格]]="","",テーブル1[[#This Row],[商品価格]]*テーブル1[[#This Row],[落札手数料%]])</f>
        <v/>
      </c>
      <c r="L70" s="19" t="str">
        <f>IF(テーブル1[[#This Row],[送料]]="","",テーブル1[[#This Row],[送料]]*テーブル1[[#This Row],[落札手数料%]])</f>
        <v/>
      </c>
      <c r="M70" s="19" t="str">
        <f>IF(テーブル1[[#This Row],[売上金額]]="","",テーブル1[[#This Row],[売上金額]]*($Y$2/100)+0.3)</f>
        <v/>
      </c>
      <c r="N70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70" s="4"/>
      <c r="P70" s="20" t="str">
        <f>IF(テーブル1[[#This Row],[為替]]="","",テーブル1[[#This Row],[売上総計$]]*テーブル1[[#This Row],[為替]])</f>
        <v/>
      </c>
      <c r="Q70" s="4"/>
      <c r="R70" s="11"/>
      <c r="S70" s="18"/>
      <c r="T70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Row],[送料割引%]]/100))+AB70</f>
        <v>#VALUE!</v>
      </c>
      <c r="U70" s="21" t="e">
        <f>IF(テーブル1[[#This Row],[利益]]="","",テーブル1[[#This Row],[利益]]/(テーブル1[[#This Row],[売上金額]]*テーブル1[[#This Row],[為替]]))</f>
        <v>#VALUE!</v>
      </c>
      <c r="V70" s="22"/>
      <c r="Z70" s="12" t="e">
        <f>テーブル1[[#This Row],[利益]]+(テーブル1[[#This Row],[仕入価格]]-(テーブル1[[#This Row],[仕入価格]]*0.925925925925926))</f>
        <v>#VALUE!</v>
      </c>
      <c r="AA70" s="12">
        <f>IF(テーブル1[[#This Row],[仕入先]]="楽天",F70*リスト!$E$12,IF(テーブル1[[#This Row],[仕入先]]="Yahooショップ",F70*リスト!$E$13,))</f>
        <v>0</v>
      </c>
      <c r="AB70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71" spans="1:28" x14ac:dyDescent="0.15">
      <c r="A71" s="2" t="str">
        <f t="shared" si="1"/>
        <v/>
      </c>
      <c r="C71" s="3"/>
      <c r="D71" s="3"/>
      <c r="E71" s="11"/>
      <c r="F71" s="4"/>
      <c r="G71" s="6"/>
      <c r="H71" s="6"/>
      <c r="I71" s="6" t="str">
        <f>IF(テーブル1[[#This Row],[商品価格]]="","",SUM(G71:H71))</f>
        <v/>
      </c>
      <c r="J71" s="7"/>
      <c r="K71" s="19" t="str">
        <f>IF(テーブル1[[#This Row],[商品価格]]="","",テーブル1[[#This Row],[商品価格]]*テーブル1[[#This Row],[落札手数料%]])</f>
        <v/>
      </c>
      <c r="L71" s="19" t="str">
        <f>IF(テーブル1[[#This Row],[送料]]="","",テーブル1[[#This Row],[送料]]*テーブル1[[#This Row],[落札手数料%]])</f>
        <v/>
      </c>
      <c r="M71" s="19" t="str">
        <f>IF(テーブル1[[#This Row],[売上金額]]="","",テーブル1[[#This Row],[売上金額]]*($Y$2/100)+0.3)</f>
        <v/>
      </c>
      <c r="N71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71" s="4"/>
      <c r="P71" s="20" t="str">
        <f>IF(テーブル1[[#This Row],[為替]]="","",テーブル1[[#This Row],[売上総計$]]*テーブル1[[#This Row],[為替]])</f>
        <v/>
      </c>
      <c r="Q71" s="4"/>
      <c r="R71" s="11"/>
      <c r="S71" s="18"/>
      <c r="T71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Row],[送料割引%]]/100))+AB71</f>
        <v>#VALUE!</v>
      </c>
      <c r="U71" s="21" t="e">
        <f>IF(テーブル1[[#This Row],[利益]]="","",テーブル1[[#This Row],[利益]]/(テーブル1[[#This Row],[売上金額]]*テーブル1[[#This Row],[為替]]))</f>
        <v>#VALUE!</v>
      </c>
      <c r="V71" s="22"/>
      <c r="Z71" s="12" t="e">
        <f>テーブル1[[#This Row],[利益]]+(テーブル1[[#This Row],[仕入価格]]-(テーブル1[[#This Row],[仕入価格]]*0.925925925925926))</f>
        <v>#VALUE!</v>
      </c>
      <c r="AA71" s="12">
        <f>IF(テーブル1[[#This Row],[仕入先]]="楽天",F71*リスト!$E$12,IF(テーブル1[[#This Row],[仕入先]]="Yahooショップ",F71*リスト!$E$13,))</f>
        <v>0</v>
      </c>
      <c r="AB71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72" spans="1:28" x14ac:dyDescent="0.15">
      <c r="A72" s="2" t="str">
        <f t="shared" si="1"/>
        <v/>
      </c>
      <c r="C72" s="3"/>
      <c r="D72" s="3"/>
      <c r="E72" s="11"/>
      <c r="F72" s="4"/>
      <c r="G72" s="6"/>
      <c r="H72" s="6"/>
      <c r="I72" s="6" t="str">
        <f>IF(テーブル1[[#This Row],[商品価格]]="","",SUM(G72:H72))</f>
        <v/>
      </c>
      <c r="J72" s="7"/>
      <c r="K72" s="19" t="str">
        <f>IF(テーブル1[[#This Row],[商品価格]]="","",テーブル1[[#This Row],[商品価格]]*テーブル1[[#This Row],[落札手数料%]])</f>
        <v/>
      </c>
      <c r="L72" s="19" t="str">
        <f>IF(テーブル1[[#This Row],[送料]]="","",テーブル1[[#This Row],[送料]]*テーブル1[[#This Row],[落札手数料%]])</f>
        <v/>
      </c>
      <c r="M72" s="19" t="str">
        <f>IF(テーブル1[[#This Row],[売上金額]]="","",テーブル1[[#This Row],[売上金額]]*($Y$2/100)+0.3)</f>
        <v/>
      </c>
      <c r="N72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72" s="4"/>
      <c r="P72" s="20" t="str">
        <f>IF(テーブル1[[#This Row],[為替]]="","",テーブル1[[#This Row],[売上総計$]]*テーブル1[[#This Row],[為替]])</f>
        <v/>
      </c>
      <c r="Q72" s="4"/>
      <c r="R72" s="11"/>
      <c r="S72" s="18"/>
      <c r="T72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Row],[送料割引%]]/100))+AB72</f>
        <v>#VALUE!</v>
      </c>
      <c r="U72" s="21" t="e">
        <f>IF(テーブル1[[#This Row],[利益]]="","",テーブル1[[#This Row],[利益]]/(テーブル1[[#This Row],[売上金額]]*テーブル1[[#This Row],[為替]]))</f>
        <v>#VALUE!</v>
      </c>
      <c r="V72" s="22"/>
      <c r="Z72" s="12" t="e">
        <f>テーブル1[[#This Row],[利益]]+(テーブル1[[#This Row],[仕入価格]]-(テーブル1[[#This Row],[仕入価格]]*0.925925925925926))</f>
        <v>#VALUE!</v>
      </c>
      <c r="AA72" s="12">
        <f>IF(テーブル1[[#This Row],[仕入先]]="楽天",F72*リスト!$E$12,IF(テーブル1[[#This Row],[仕入先]]="Yahooショップ",F72*リスト!$E$13,))</f>
        <v>0</v>
      </c>
      <c r="AB72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73" spans="1:28" x14ac:dyDescent="0.15">
      <c r="A73" s="2" t="str">
        <f t="shared" si="1"/>
        <v/>
      </c>
      <c r="C73" s="3"/>
      <c r="D73" s="3"/>
      <c r="E73" s="11"/>
      <c r="F73" s="4"/>
      <c r="G73" s="6"/>
      <c r="H73" s="6"/>
      <c r="I73" s="6" t="str">
        <f>IF(テーブル1[[#This Row],[商品価格]]="","",SUM(G73:H73))</f>
        <v/>
      </c>
      <c r="J73" s="7"/>
      <c r="K73" s="19" t="str">
        <f>IF(テーブル1[[#This Row],[商品価格]]="","",テーブル1[[#This Row],[商品価格]]*テーブル1[[#This Row],[落札手数料%]])</f>
        <v/>
      </c>
      <c r="L73" s="19" t="str">
        <f>IF(テーブル1[[#This Row],[送料]]="","",テーブル1[[#This Row],[送料]]*テーブル1[[#This Row],[落札手数料%]])</f>
        <v/>
      </c>
      <c r="M73" s="19" t="str">
        <f>IF(テーブル1[[#This Row],[売上金額]]="","",テーブル1[[#This Row],[売上金額]]*($Y$2/100)+0.3)</f>
        <v/>
      </c>
      <c r="N73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73" s="4"/>
      <c r="P73" s="20" t="str">
        <f>IF(テーブル1[[#This Row],[為替]]="","",テーブル1[[#This Row],[売上総計$]]*テーブル1[[#This Row],[為替]])</f>
        <v/>
      </c>
      <c r="Q73" s="4"/>
      <c r="R73" s="11"/>
      <c r="S73" s="18"/>
      <c r="T73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Row],[送料割引%]]/100))+AB73</f>
        <v>#VALUE!</v>
      </c>
      <c r="U73" s="21" t="e">
        <f>IF(テーブル1[[#This Row],[利益]]="","",テーブル1[[#This Row],[利益]]/(テーブル1[[#This Row],[売上金額]]*テーブル1[[#This Row],[為替]]))</f>
        <v>#VALUE!</v>
      </c>
      <c r="V73" s="22"/>
      <c r="Z73" s="12" t="e">
        <f>テーブル1[[#This Row],[利益]]+(テーブル1[[#This Row],[仕入価格]]-(テーブル1[[#This Row],[仕入価格]]*0.925925925925926))</f>
        <v>#VALUE!</v>
      </c>
      <c r="AA73" s="12">
        <f>IF(テーブル1[[#This Row],[仕入先]]="楽天",F73*リスト!$E$12,IF(テーブル1[[#This Row],[仕入先]]="Yahooショップ",F73*リスト!$E$13,))</f>
        <v>0</v>
      </c>
      <c r="AB73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74" spans="1:28" x14ac:dyDescent="0.15">
      <c r="A74" s="2" t="str">
        <f t="shared" si="1"/>
        <v/>
      </c>
      <c r="C74" s="3"/>
      <c r="D74" s="3"/>
      <c r="E74" s="11"/>
      <c r="F74" s="4"/>
      <c r="G74" s="6"/>
      <c r="H74" s="6"/>
      <c r="I74" s="6" t="str">
        <f>IF(テーブル1[[#This Row],[商品価格]]="","",SUM(G74:H74))</f>
        <v/>
      </c>
      <c r="J74" s="7"/>
      <c r="K74" s="19" t="str">
        <f>IF(テーブル1[[#This Row],[商品価格]]="","",テーブル1[[#This Row],[商品価格]]*テーブル1[[#This Row],[落札手数料%]])</f>
        <v/>
      </c>
      <c r="L74" s="19" t="str">
        <f>IF(テーブル1[[#This Row],[送料]]="","",テーブル1[[#This Row],[送料]]*テーブル1[[#This Row],[落札手数料%]])</f>
        <v/>
      </c>
      <c r="M74" s="19" t="str">
        <f>IF(テーブル1[[#This Row],[売上金額]]="","",テーブル1[[#This Row],[売上金額]]*($Y$2/100)+0.3)</f>
        <v/>
      </c>
      <c r="N74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74" s="4"/>
      <c r="P74" s="20" t="str">
        <f>IF(テーブル1[[#This Row],[為替]]="","",テーブル1[[#This Row],[売上総計$]]*テーブル1[[#This Row],[為替]])</f>
        <v/>
      </c>
      <c r="Q74" s="4"/>
      <c r="R74" s="11"/>
      <c r="S74" s="18"/>
      <c r="T74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Row],[送料割引%]]/100))+AB74</f>
        <v>#VALUE!</v>
      </c>
      <c r="U74" s="21" t="e">
        <f>IF(テーブル1[[#This Row],[利益]]="","",テーブル1[[#This Row],[利益]]/(テーブル1[[#This Row],[売上金額]]*テーブル1[[#This Row],[為替]]))</f>
        <v>#VALUE!</v>
      </c>
      <c r="V74" s="22"/>
      <c r="Z74" s="12" t="e">
        <f>テーブル1[[#This Row],[利益]]+(テーブル1[[#This Row],[仕入価格]]-(テーブル1[[#This Row],[仕入価格]]*0.925925925925926))</f>
        <v>#VALUE!</v>
      </c>
      <c r="AA74" s="12">
        <f>IF(テーブル1[[#This Row],[仕入先]]="楽天",F74*リスト!$E$12,IF(テーブル1[[#This Row],[仕入先]]="Yahooショップ",F74*リスト!$E$13,))</f>
        <v>0</v>
      </c>
      <c r="AB74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75" spans="1:28" x14ac:dyDescent="0.15">
      <c r="A75" s="2" t="str">
        <f t="shared" si="1"/>
        <v/>
      </c>
      <c r="C75" s="3"/>
      <c r="D75" s="3"/>
      <c r="E75" s="11"/>
      <c r="F75" s="4"/>
      <c r="G75" s="6"/>
      <c r="H75" s="6"/>
      <c r="I75" s="6" t="str">
        <f>IF(テーブル1[[#This Row],[商品価格]]="","",SUM(G75:H75))</f>
        <v/>
      </c>
      <c r="J75" s="7"/>
      <c r="K75" s="19" t="str">
        <f>IF(テーブル1[[#This Row],[商品価格]]="","",テーブル1[[#This Row],[商品価格]]*テーブル1[[#This Row],[落札手数料%]])</f>
        <v/>
      </c>
      <c r="L75" s="19" t="str">
        <f>IF(テーブル1[[#This Row],[送料]]="","",テーブル1[[#This Row],[送料]]*テーブル1[[#This Row],[落札手数料%]])</f>
        <v/>
      </c>
      <c r="M75" s="19" t="str">
        <f>IF(テーブル1[[#This Row],[売上金額]]="","",テーブル1[[#This Row],[売上金額]]*($Y$2/100)+0.3)</f>
        <v/>
      </c>
      <c r="N75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75" s="4"/>
      <c r="P75" s="20" t="str">
        <f>IF(テーブル1[[#This Row],[為替]]="","",テーブル1[[#This Row],[売上総計$]]*テーブル1[[#This Row],[為替]])</f>
        <v/>
      </c>
      <c r="Q75" s="4"/>
      <c r="R75" s="11"/>
      <c r="S75" s="18"/>
      <c r="T75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Row],[送料割引%]]/100))+AB75</f>
        <v>#VALUE!</v>
      </c>
      <c r="U75" s="21" t="e">
        <f>IF(テーブル1[[#This Row],[利益]]="","",テーブル1[[#This Row],[利益]]/(テーブル1[[#This Row],[売上金額]]*テーブル1[[#This Row],[為替]]))</f>
        <v>#VALUE!</v>
      </c>
      <c r="V75" s="22"/>
      <c r="Z75" s="12" t="e">
        <f>テーブル1[[#This Row],[利益]]+(テーブル1[[#This Row],[仕入価格]]-(テーブル1[[#This Row],[仕入価格]]*0.925925925925926))</f>
        <v>#VALUE!</v>
      </c>
      <c r="AA75" s="12">
        <f>IF(テーブル1[[#This Row],[仕入先]]="楽天",F75*リスト!$E$12,IF(テーブル1[[#This Row],[仕入先]]="Yahooショップ",F75*リスト!$E$13,))</f>
        <v>0</v>
      </c>
      <c r="AB75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76" spans="1:28" x14ac:dyDescent="0.15">
      <c r="A76" s="2" t="str">
        <f t="shared" si="1"/>
        <v/>
      </c>
      <c r="C76" s="3"/>
      <c r="D76" s="3"/>
      <c r="E76" s="11"/>
      <c r="F76" s="4"/>
      <c r="G76" s="6"/>
      <c r="H76" s="6"/>
      <c r="I76" s="6" t="str">
        <f>IF(テーブル1[[#This Row],[商品価格]]="","",SUM(G76:H76))</f>
        <v/>
      </c>
      <c r="J76" s="7"/>
      <c r="K76" s="19" t="str">
        <f>IF(テーブル1[[#This Row],[商品価格]]="","",テーブル1[[#This Row],[商品価格]]*テーブル1[[#This Row],[落札手数料%]])</f>
        <v/>
      </c>
      <c r="L76" s="19" t="str">
        <f>IF(テーブル1[[#This Row],[送料]]="","",テーブル1[[#This Row],[送料]]*テーブル1[[#This Row],[落札手数料%]])</f>
        <v/>
      </c>
      <c r="M76" s="19" t="str">
        <f>IF(テーブル1[[#This Row],[売上金額]]="","",テーブル1[[#This Row],[売上金額]]*($Y$2/100)+0.3)</f>
        <v/>
      </c>
      <c r="N76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76" s="4"/>
      <c r="P76" s="20" t="str">
        <f>IF(テーブル1[[#This Row],[為替]]="","",テーブル1[[#This Row],[売上総計$]]*テーブル1[[#This Row],[為替]])</f>
        <v/>
      </c>
      <c r="Q76" s="4"/>
      <c r="R76" s="11"/>
      <c r="S76" s="18"/>
      <c r="T76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Row],[送料割引%]]/100))+AB76</f>
        <v>#VALUE!</v>
      </c>
      <c r="U76" s="21" t="e">
        <f>IF(テーブル1[[#This Row],[利益]]="","",テーブル1[[#This Row],[利益]]/(テーブル1[[#This Row],[売上金額]]*テーブル1[[#This Row],[為替]]))</f>
        <v>#VALUE!</v>
      </c>
      <c r="V76" s="22"/>
      <c r="Z76" s="12" t="e">
        <f>テーブル1[[#This Row],[利益]]+(テーブル1[[#This Row],[仕入価格]]-(テーブル1[[#This Row],[仕入価格]]*0.925925925925926))</f>
        <v>#VALUE!</v>
      </c>
      <c r="AA76" s="12">
        <f>IF(テーブル1[[#This Row],[仕入先]]="楽天",F76*リスト!$E$12,IF(テーブル1[[#This Row],[仕入先]]="Yahooショップ",F76*リスト!$E$13,))</f>
        <v>0</v>
      </c>
      <c r="AB76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77" spans="1:28" x14ac:dyDescent="0.15">
      <c r="A77" s="2" t="str">
        <f t="shared" si="1"/>
        <v/>
      </c>
      <c r="C77" s="3"/>
      <c r="D77" s="3"/>
      <c r="E77" s="11"/>
      <c r="F77" s="4"/>
      <c r="G77" s="6"/>
      <c r="H77" s="6"/>
      <c r="I77" s="6" t="str">
        <f>IF(テーブル1[[#This Row],[商品価格]]="","",SUM(G77:H77))</f>
        <v/>
      </c>
      <c r="J77" s="7"/>
      <c r="K77" s="19" t="str">
        <f>IF(テーブル1[[#This Row],[商品価格]]="","",テーブル1[[#This Row],[商品価格]]*テーブル1[[#This Row],[落札手数料%]])</f>
        <v/>
      </c>
      <c r="L77" s="19" t="str">
        <f>IF(テーブル1[[#This Row],[送料]]="","",テーブル1[[#This Row],[送料]]*テーブル1[[#This Row],[落札手数料%]])</f>
        <v/>
      </c>
      <c r="M77" s="19" t="str">
        <f>IF(テーブル1[[#This Row],[売上金額]]="","",テーブル1[[#This Row],[売上金額]]*($Y$2/100)+0.3)</f>
        <v/>
      </c>
      <c r="N77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77" s="4"/>
      <c r="P77" s="20" t="str">
        <f>IF(テーブル1[[#This Row],[為替]]="","",テーブル1[[#This Row],[売上総計$]]*テーブル1[[#This Row],[為替]])</f>
        <v/>
      </c>
      <c r="Q77" s="4"/>
      <c r="R77" s="11"/>
      <c r="S77" s="18"/>
      <c r="T77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Row],[送料割引%]]/100))+AB77</f>
        <v>#VALUE!</v>
      </c>
      <c r="U77" s="21" t="e">
        <f>IF(テーブル1[[#This Row],[利益]]="","",テーブル1[[#This Row],[利益]]/(テーブル1[[#This Row],[売上金額]]*テーブル1[[#This Row],[為替]]))</f>
        <v>#VALUE!</v>
      </c>
      <c r="V77" s="22"/>
      <c r="Z77" s="12" t="e">
        <f>テーブル1[[#This Row],[利益]]+(テーブル1[[#This Row],[仕入価格]]-(テーブル1[[#This Row],[仕入価格]]*0.925925925925926))</f>
        <v>#VALUE!</v>
      </c>
      <c r="AA77" s="12">
        <f>IF(テーブル1[[#This Row],[仕入先]]="楽天",F77*リスト!$E$12,IF(テーブル1[[#This Row],[仕入先]]="Yahooショップ",F77*リスト!$E$13,))</f>
        <v>0</v>
      </c>
      <c r="AB77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78" spans="1:28" x14ac:dyDescent="0.15">
      <c r="A78" s="2" t="str">
        <f t="shared" si="1"/>
        <v/>
      </c>
      <c r="C78" s="3"/>
      <c r="D78" s="3"/>
      <c r="E78" s="11"/>
      <c r="F78" s="4"/>
      <c r="G78" s="6"/>
      <c r="H78" s="6"/>
      <c r="I78" s="6" t="str">
        <f>IF(テーブル1[[#This Row],[商品価格]]="","",SUM(G78:H78))</f>
        <v/>
      </c>
      <c r="J78" s="7"/>
      <c r="K78" s="19" t="str">
        <f>IF(テーブル1[[#This Row],[商品価格]]="","",テーブル1[[#This Row],[商品価格]]*テーブル1[[#This Row],[落札手数料%]])</f>
        <v/>
      </c>
      <c r="L78" s="19" t="str">
        <f>IF(テーブル1[[#This Row],[送料]]="","",テーブル1[[#This Row],[送料]]*テーブル1[[#This Row],[落札手数料%]])</f>
        <v/>
      </c>
      <c r="M78" s="19" t="str">
        <f>IF(テーブル1[[#This Row],[売上金額]]="","",テーブル1[[#This Row],[売上金額]]*($Y$2/100)+0.3)</f>
        <v/>
      </c>
      <c r="N78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78" s="4"/>
      <c r="P78" s="20" t="str">
        <f>IF(テーブル1[[#This Row],[為替]]="","",テーブル1[[#This Row],[売上総計$]]*テーブル1[[#This Row],[為替]])</f>
        <v/>
      </c>
      <c r="Q78" s="4"/>
      <c r="R78" s="11"/>
      <c r="S78" s="18"/>
      <c r="T78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Row],[送料割引%]]/100))+AB78</f>
        <v>#VALUE!</v>
      </c>
      <c r="U78" s="21" t="e">
        <f>IF(テーブル1[[#This Row],[利益]]="","",テーブル1[[#This Row],[利益]]/(テーブル1[[#This Row],[売上金額]]*テーブル1[[#This Row],[為替]]))</f>
        <v>#VALUE!</v>
      </c>
      <c r="V78" s="22"/>
      <c r="Z78" s="12" t="e">
        <f>テーブル1[[#This Row],[利益]]+(テーブル1[[#This Row],[仕入価格]]-(テーブル1[[#This Row],[仕入価格]]*0.925925925925926))</f>
        <v>#VALUE!</v>
      </c>
      <c r="AA78" s="12">
        <f>IF(テーブル1[[#This Row],[仕入先]]="楽天",F78*リスト!$E$12,IF(テーブル1[[#This Row],[仕入先]]="Yahooショップ",F78*リスト!$E$13,))</f>
        <v>0</v>
      </c>
      <c r="AB78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79" spans="1:28" x14ac:dyDescent="0.15">
      <c r="A79" s="2" t="str">
        <f t="shared" si="1"/>
        <v/>
      </c>
      <c r="C79" s="3"/>
      <c r="D79" s="3"/>
      <c r="E79" s="11"/>
      <c r="F79" s="4"/>
      <c r="G79" s="6"/>
      <c r="H79" s="6"/>
      <c r="I79" s="6" t="str">
        <f>IF(テーブル1[[#This Row],[商品価格]]="","",SUM(G79:H79))</f>
        <v/>
      </c>
      <c r="J79" s="7"/>
      <c r="K79" s="19" t="str">
        <f>IF(テーブル1[[#This Row],[商品価格]]="","",テーブル1[[#This Row],[商品価格]]*テーブル1[[#This Row],[落札手数料%]])</f>
        <v/>
      </c>
      <c r="L79" s="19" t="str">
        <f>IF(テーブル1[[#This Row],[送料]]="","",テーブル1[[#This Row],[送料]]*テーブル1[[#This Row],[落札手数料%]])</f>
        <v/>
      </c>
      <c r="M79" s="19" t="str">
        <f>IF(テーブル1[[#This Row],[売上金額]]="","",テーブル1[[#This Row],[売上金額]]*($Y$2/100)+0.3)</f>
        <v/>
      </c>
      <c r="N79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79" s="4"/>
      <c r="P79" s="20" t="str">
        <f>IF(テーブル1[[#This Row],[為替]]="","",テーブル1[[#This Row],[売上総計$]]*テーブル1[[#This Row],[為替]])</f>
        <v/>
      </c>
      <c r="Q79" s="4"/>
      <c r="R79" s="11"/>
      <c r="S79" s="18"/>
      <c r="T79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Row],[送料割引%]]/100))+AB79</f>
        <v>#VALUE!</v>
      </c>
      <c r="U79" s="21" t="e">
        <f>IF(テーブル1[[#This Row],[利益]]="","",テーブル1[[#This Row],[利益]]/(テーブル1[[#This Row],[売上金額]]*テーブル1[[#This Row],[為替]]))</f>
        <v>#VALUE!</v>
      </c>
      <c r="V79" s="22"/>
      <c r="Z79" s="12" t="e">
        <f>テーブル1[[#This Row],[利益]]+(テーブル1[[#This Row],[仕入価格]]-(テーブル1[[#This Row],[仕入価格]]*0.925925925925926))</f>
        <v>#VALUE!</v>
      </c>
      <c r="AA79" s="12">
        <f>IF(テーブル1[[#This Row],[仕入先]]="楽天",F79*リスト!$E$12,IF(テーブル1[[#This Row],[仕入先]]="Yahooショップ",F79*リスト!$E$13,))</f>
        <v>0</v>
      </c>
      <c r="AB79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80" spans="1:28" x14ac:dyDescent="0.15">
      <c r="A80" s="2" t="str">
        <f t="shared" si="1"/>
        <v/>
      </c>
      <c r="C80" s="3"/>
      <c r="D80" s="3"/>
      <c r="E80" s="11"/>
      <c r="F80" s="4"/>
      <c r="G80" s="6"/>
      <c r="H80" s="6"/>
      <c r="I80" s="6" t="str">
        <f>IF(テーブル1[[#This Row],[商品価格]]="","",SUM(G80:H80))</f>
        <v/>
      </c>
      <c r="J80" s="7"/>
      <c r="K80" s="19" t="str">
        <f>IF(テーブル1[[#This Row],[商品価格]]="","",テーブル1[[#This Row],[商品価格]]*テーブル1[[#This Row],[落札手数料%]])</f>
        <v/>
      </c>
      <c r="L80" s="19" t="str">
        <f>IF(テーブル1[[#This Row],[送料]]="","",テーブル1[[#This Row],[送料]]*テーブル1[[#This Row],[落札手数料%]])</f>
        <v/>
      </c>
      <c r="M80" s="19" t="str">
        <f>IF(テーブル1[[#This Row],[売上金額]]="","",テーブル1[[#This Row],[売上金額]]*($Y$2/100)+0.3)</f>
        <v/>
      </c>
      <c r="N80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80" s="4"/>
      <c r="P80" s="20" t="str">
        <f>IF(テーブル1[[#This Row],[為替]]="","",テーブル1[[#This Row],[売上総計$]]*テーブル1[[#This Row],[為替]])</f>
        <v/>
      </c>
      <c r="Q80" s="4"/>
      <c r="R80" s="11"/>
      <c r="S80" s="18"/>
      <c r="T80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Row],[送料割引%]]/100))+AB80</f>
        <v>#VALUE!</v>
      </c>
      <c r="U80" s="21" t="e">
        <f>IF(テーブル1[[#This Row],[利益]]="","",テーブル1[[#This Row],[利益]]/(テーブル1[[#This Row],[売上金額]]*テーブル1[[#This Row],[為替]]))</f>
        <v>#VALUE!</v>
      </c>
      <c r="V80" s="22"/>
      <c r="Z80" s="12" t="e">
        <f>テーブル1[[#This Row],[利益]]+(テーブル1[[#This Row],[仕入価格]]-(テーブル1[[#This Row],[仕入価格]]*0.925925925925926))</f>
        <v>#VALUE!</v>
      </c>
      <c r="AA80" s="12">
        <f>IF(テーブル1[[#This Row],[仕入先]]="楽天",F80*リスト!$E$12,IF(テーブル1[[#This Row],[仕入先]]="Yahooショップ",F80*リスト!$E$13,))</f>
        <v>0</v>
      </c>
      <c r="AB80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81" spans="1:28" x14ac:dyDescent="0.15">
      <c r="A81" s="2" t="str">
        <f t="shared" si="1"/>
        <v/>
      </c>
      <c r="C81" s="3"/>
      <c r="D81" s="3"/>
      <c r="E81" s="11"/>
      <c r="F81" s="4"/>
      <c r="G81" s="6"/>
      <c r="H81" s="6"/>
      <c r="I81" s="6" t="str">
        <f>IF(テーブル1[[#This Row],[商品価格]]="","",SUM(G81:H81))</f>
        <v/>
      </c>
      <c r="J81" s="7"/>
      <c r="K81" s="19" t="str">
        <f>IF(テーブル1[[#This Row],[商品価格]]="","",テーブル1[[#This Row],[商品価格]]*テーブル1[[#This Row],[落札手数料%]])</f>
        <v/>
      </c>
      <c r="L81" s="19" t="str">
        <f>IF(テーブル1[[#This Row],[送料]]="","",テーブル1[[#This Row],[送料]]*テーブル1[[#This Row],[落札手数料%]])</f>
        <v/>
      </c>
      <c r="M81" s="19" t="str">
        <f>IF(テーブル1[[#This Row],[売上金額]]="","",テーブル1[[#This Row],[売上金額]]*($Y$2/100)+0.3)</f>
        <v/>
      </c>
      <c r="N81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81" s="4"/>
      <c r="P81" s="20" t="str">
        <f>IF(テーブル1[[#This Row],[為替]]="","",テーブル1[[#This Row],[売上総計$]]*テーブル1[[#This Row],[為替]])</f>
        <v/>
      </c>
      <c r="Q81" s="4"/>
      <c r="R81" s="11"/>
      <c r="S81" s="18"/>
      <c r="T81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Row],[送料割引%]]/100))+AB81</f>
        <v>#VALUE!</v>
      </c>
      <c r="U81" s="21" t="e">
        <f>IF(テーブル1[[#This Row],[利益]]="","",テーブル1[[#This Row],[利益]]/(テーブル1[[#This Row],[売上金額]]*テーブル1[[#This Row],[為替]]))</f>
        <v>#VALUE!</v>
      </c>
      <c r="V81" s="22"/>
      <c r="Z81" s="12" t="e">
        <f>テーブル1[[#This Row],[利益]]+(テーブル1[[#This Row],[仕入価格]]-(テーブル1[[#This Row],[仕入価格]]*0.925925925925926))</f>
        <v>#VALUE!</v>
      </c>
      <c r="AA81" s="12">
        <f>IF(テーブル1[[#This Row],[仕入先]]="楽天",F81*リスト!$E$12,IF(テーブル1[[#This Row],[仕入先]]="Yahooショップ",F81*リスト!$E$13,))</f>
        <v>0</v>
      </c>
      <c r="AB81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82" spans="1:28" x14ac:dyDescent="0.15">
      <c r="A82" s="2" t="str">
        <f t="shared" si="1"/>
        <v/>
      </c>
      <c r="C82" s="3"/>
      <c r="D82" s="3"/>
      <c r="E82" s="11"/>
      <c r="F82" s="4"/>
      <c r="G82" s="6"/>
      <c r="H82" s="6"/>
      <c r="I82" s="6" t="str">
        <f>IF(テーブル1[[#This Row],[商品価格]]="","",SUM(G82:H82))</f>
        <v/>
      </c>
      <c r="J82" s="7"/>
      <c r="K82" s="19" t="str">
        <f>IF(テーブル1[[#This Row],[商品価格]]="","",テーブル1[[#This Row],[商品価格]]*テーブル1[[#This Row],[落札手数料%]])</f>
        <v/>
      </c>
      <c r="L82" s="19" t="str">
        <f>IF(テーブル1[[#This Row],[送料]]="","",テーブル1[[#This Row],[送料]]*テーブル1[[#This Row],[落札手数料%]])</f>
        <v/>
      </c>
      <c r="M82" s="19" t="str">
        <f>IF(テーブル1[[#This Row],[売上金額]]="","",テーブル1[[#This Row],[売上金額]]*($Y$2/100)+0.3)</f>
        <v/>
      </c>
      <c r="N82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82" s="4"/>
      <c r="P82" s="20" t="str">
        <f>IF(テーブル1[[#This Row],[為替]]="","",テーブル1[[#This Row],[売上総計$]]*テーブル1[[#This Row],[為替]])</f>
        <v/>
      </c>
      <c r="Q82" s="4"/>
      <c r="R82" s="11"/>
      <c r="S82" s="18"/>
      <c r="T82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Row],[送料割引%]]/100))+AB82</f>
        <v>#VALUE!</v>
      </c>
      <c r="U82" s="21" t="e">
        <f>IF(テーブル1[[#This Row],[利益]]="","",テーブル1[[#This Row],[利益]]/(テーブル1[[#This Row],[売上金額]]*テーブル1[[#This Row],[為替]]))</f>
        <v>#VALUE!</v>
      </c>
      <c r="V82" s="22"/>
      <c r="Z82" s="12" t="e">
        <f>テーブル1[[#This Row],[利益]]+(テーブル1[[#This Row],[仕入価格]]-(テーブル1[[#This Row],[仕入価格]]*0.925925925925926))</f>
        <v>#VALUE!</v>
      </c>
      <c r="AA82" s="12">
        <f>IF(テーブル1[[#This Row],[仕入先]]="楽天",F82*リスト!$E$12,IF(テーブル1[[#This Row],[仕入先]]="Yahooショップ",F82*リスト!$E$13,))</f>
        <v>0</v>
      </c>
      <c r="AB82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83" spans="1:28" x14ac:dyDescent="0.15">
      <c r="A83" s="2" t="str">
        <f t="shared" si="1"/>
        <v/>
      </c>
      <c r="C83" s="3"/>
      <c r="D83" s="3"/>
      <c r="E83" s="11"/>
      <c r="F83" s="4"/>
      <c r="G83" s="6"/>
      <c r="H83" s="6"/>
      <c r="I83" s="6" t="str">
        <f>IF(テーブル1[[#This Row],[商品価格]]="","",SUM(G83:H83))</f>
        <v/>
      </c>
      <c r="J83" s="7"/>
      <c r="K83" s="19" t="str">
        <f>IF(テーブル1[[#This Row],[商品価格]]="","",テーブル1[[#This Row],[商品価格]]*テーブル1[[#This Row],[落札手数料%]])</f>
        <v/>
      </c>
      <c r="L83" s="19" t="str">
        <f>IF(テーブル1[[#This Row],[送料]]="","",テーブル1[[#This Row],[送料]]*テーブル1[[#This Row],[落札手数料%]])</f>
        <v/>
      </c>
      <c r="M83" s="19" t="str">
        <f>IF(テーブル1[[#This Row],[売上金額]]="","",テーブル1[[#This Row],[売上金額]]*($Y$2/100)+0.3)</f>
        <v/>
      </c>
      <c r="N83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83" s="4"/>
      <c r="P83" s="20" t="str">
        <f>IF(テーブル1[[#This Row],[為替]]="","",テーブル1[[#This Row],[売上総計$]]*テーブル1[[#This Row],[為替]])</f>
        <v/>
      </c>
      <c r="Q83" s="4"/>
      <c r="R83" s="11"/>
      <c r="S83" s="18"/>
      <c r="T83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Row],[送料割引%]]/100))+AB83</f>
        <v>#VALUE!</v>
      </c>
      <c r="U83" s="21" t="e">
        <f>IF(テーブル1[[#This Row],[利益]]="","",テーブル1[[#This Row],[利益]]/(テーブル1[[#This Row],[売上金額]]*テーブル1[[#This Row],[為替]]))</f>
        <v>#VALUE!</v>
      </c>
      <c r="V83" s="22"/>
      <c r="Z83" s="12" t="e">
        <f>テーブル1[[#This Row],[利益]]+(テーブル1[[#This Row],[仕入価格]]-(テーブル1[[#This Row],[仕入価格]]*0.925925925925926))</f>
        <v>#VALUE!</v>
      </c>
      <c r="AA83" s="12">
        <f>IF(テーブル1[[#This Row],[仕入先]]="楽天",F83*リスト!$E$12,IF(テーブル1[[#This Row],[仕入先]]="Yahooショップ",F83*リスト!$E$13,))</f>
        <v>0</v>
      </c>
      <c r="AB83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84" spans="1:28" x14ac:dyDescent="0.15">
      <c r="A84" s="2" t="str">
        <f t="shared" si="1"/>
        <v/>
      </c>
      <c r="C84" s="3"/>
      <c r="D84" s="3"/>
      <c r="E84" s="11"/>
      <c r="F84" s="4"/>
      <c r="G84" s="6"/>
      <c r="H84" s="6"/>
      <c r="I84" s="6" t="str">
        <f>IF(テーブル1[[#This Row],[商品価格]]="","",SUM(G84:H84))</f>
        <v/>
      </c>
      <c r="J84" s="7"/>
      <c r="K84" s="19" t="str">
        <f>IF(テーブル1[[#This Row],[商品価格]]="","",テーブル1[[#This Row],[商品価格]]*テーブル1[[#This Row],[落札手数料%]])</f>
        <v/>
      </c>
      <c r="L84" s="19" t="str">
        <f>IF(テーブル1[[#This Row],[送料]]="","",テーブル1[[#This Row],[送料]]*テーブル1[[#This Row],[落札手数料%]])</f>
        <v/>
      </c>
      <c r="M84" s="19" t="str">
        <f>IF(テーブル1[[#This Row],[売上金額]]="","",テーブル1[[#This Row],[売上金額]]*($Y$2/100)+0.3)</f>
        <v/>
      </c>
      <c r="N84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84" s="4"/>
      <c r="P84" s="20" t="str">
        <f>IF(テーブル1[[#This Row],[為替]]="","",テーブル1[[#This Row],[売上総計$]]*テーブル1[[#This Row],[為替]])</f>
        <v/>
      </c>
      <c r="Q84" s="4"/>
      <c r="R84" s="11"/>
      <c r="S84" s="18"/>
      <c r="T84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Row],[送料割引%]]/100))+AB84</f>
        <v>#VALUE!</v>
      </c>
      <c r="U84" s="21" t="e">
        <f>IF(テーブル1[[#This Row],[利益]]="","",テーブル1[[#This Row],[利益]]/(テーブル1[[#This Row],[売上金額]]*テーブル1[[#This Row],[為替]]))</f>
        <v>#VALUE!</v>
      </c>
      <c r="V84" s="22"/>
      <c r="Z84" s="12" t="e">
        <f>テーブル1[[#This Row],[利益]]+(テーブル1[[#This Row],[仕入価格]]-(テーブル1[[#This Row],[仕入価格]]*0.925925925925926))</f>
        <v>#VALUE!</v>
      </c>
      <c r="AA84" s="12">
        <f>IF(テーブル1[[#This Row],[仕入先]]="楽天",F84*リスト!$E$12,IF(テーブル1[[#This Row],[仕入先]]="Yahooショップ",F84*リスト!$E$13,))</f>
        <v>0</v>
      </c>
      <c r="AB84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85" spans="1:28" x14ac:dyDescent="0.15">
      <c r="A85" s="2" t="str">
        <f t="shared" si="1"/>
        <v/>
      </c>
      <c r="C85" s="3"/>
      <c r="D85" s="3"/>
      <c r="E85" s="11"/>
      <c r="F85" s="4"/>
      <c r="G85" s="6"/>
      <c r="H85" s="6"/>
      <c r="I85" s="6" t="str">
        <f>IF(テーブル1[[#This Row],[商品価格]]="","",SUM(G85:H85))</f>
        <v/>
      </c>
      <c r="J85" s="7"/>
      <c r="K85" s="19" t="str">
        <f>IF(テーブル1[[#This Row],[商品価格]]="","",テーブル1[[#This Row],[商品価格]]*テーブル1[[#This Row],[落札手数料%]])</f>
        <v/>
      </c>
      <c r="L85" s="19" t="str">
        <f>IF(テーブル1[[#This Row],[送料]]="","",テーブル1[[#This Row],[送料]]*テーブル1[[#This Row],[落札手数料%]])</f>
        <v/>
      </c>
      <c r="M85" s="19" t="str">
        <f>IF(テーブル1[[#This Row],[売上金額]]="","",テーブル1[[#This Row],[売上金額]]*($Y$2/100)+0.3)</f>
        <v/>
      </c>
      <c r="N85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85" s="4"/>
      <c r="P85" s="20" t="str">
        <f>IF(テーブル1[[#This Row],[為替]]="","",テーブル1[[#This Row],[売上総計$]]*テーブル1[[#This Row],[為替]])</f>
        <v/>
      </c>
      <c r="Q85" s="4"/>
      <c r="R85" s="11"/>
      <c r="S85" s="18"/>
      <c r="T85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Row],[送料割引%]]/100))+AB85</f>
        <v>#VALUE!</v>
      </c>
      <c r="U85" s="21" t="e">
        <f>IF(テーブル1[[#This Row],[利益]]="","",テーブル1[[#This Row],[利益]]/(テーブル1[[#This Row],[売上金額]]*テーブル1[[#This Row],[為替]]))</f>
        <v>#VALUE!</v>
      </c>
      <c r="V85" s="22"/>
      <c r="Z85" s="12" t="e">
        <f>テーブル1[[#This Row],[利益]]+(テーブル1[[#This Row],[仕入価格]]-(テーブル1[[#This Row],[仕入価格]]*0.925925925925926))</f>
        <v>#VALUE!</v>
      </c>
      <c r="AA85" s="12">
        <f>IF(テーブル1[[#This Row],[仕入先]]="楽天",F85*リスト!$E$12,IF(テーブル1[[#This Row],[仕入先]]="Yahooショップ",F85*リスト!$E$13,))</f>
        <v>0</v>
      </c>
      <c r="AB85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86" spans="1:28" x14ac:dyDescent="0.15">
      <c r="A86" s="2" t="str">
        <f t="shared" si="1"/>
        <v/>
      </c>
      <c r="C86" s="3"/>
      <c r="D86" s="3"/>
      <c r="E86" s="11"/>
      <c r="F86" s="4"/>
      <c r="G86" s="6"/>
      <c r="H86" s="6"/>
      <c r="I86" s="6" t="str">
        <f>IF(テーブル1[[#This Row],[商品価格]]="","",SUM(G86:H86))</f>
        <v/>
      </c>
      <c r="J86" s="7"/>
      <c r="K86" s="19" t="str">
        <f>IF(テーブル1[[#This Row],[商品価格]]="","",テーブル1[[#This Row],[商品価格]]*テーブル1[[#This Row],[落札手数料%]])</f>
        <v/>
      </c>
      <c r="L86" s="19" t="str">
        <f>IF(テーブル1[[#This Row],[送料]]="","",テーブル1[[#This Row],[送料]]*テーブル1[[#This Row],[落札手数料%]])</f>
        <v/>
      </c>
      <c r="M86" s="19" t="str">
        <f>IF(テーブル1[[#This Row],[売上金額]]="","",テーブル1[[#This Row],[売上金額]]*($Y$2/100)+0.3)</f>
        <v/>
      </c>
      <c r="N86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86" s="4"/>
      <c r="P86" s="20" t="str">
        <f>IF(テーブル1[[#This Row],[為替]]="","",テーブル1[[#This Row],[売上総計$]]*テーブル1[[#This Row],[為替]])</f>
        <v/>
      </c>
      <c r="Q86" s="4"/>
      <c r="R86" s="11"/>
      <c r="S86" s="18"/>
      <c r="T86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Row],[送料割引%]]/100))+AB86</f>
        <v>#VALUE!</v>
      </c>
      <c r="U86" s="21" t="e">
        <f>IF(テーブル1[[#This Row],[利益]]="","",テーブル1[[#This Row],[利益]]/(テーブル1[[#This Row],[売上金額]]*テーブル1[[#This Row],[為替]]))</f>
        <v>#VALUE!</v>
      </c>
      <c r="V86" s="22"/>
      <c r="Z86" s="12" t="e">
        <f>テーブル1[[#This Row],[利益]]+(テーブル1[[#This Row],[仕入価格]]-(テーブル1[[#This Row],[仕入価格]]*0.925925925925926))</f>
        <v>#VALUE!</v>
      </c>
      <c r="AA86" s="12">
        <f>IF(テーブル1[[#This Row],[仕入先]]="楽天",F86*リスト!$E$12,IF(テーブル1[[#This Row],[仕入先]]="Yahooショップ",F86*リスト!$E$13,))</f>
        <v>0</v>
      </c>
      <c r="AB86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87" spans="1:28" x14ac:dyDescent="0.15">
      <c r="A87" s="2" t="str">
        <f t="shared" si="1"/>
        <v/>
      </c>
      <c r="C87" s="3"/>
      <c r="D87" s="3"/>
      <c r="E87" s="11"/>
      <c r="F87" s="4"/>
      <c r="G87" s="6"/>
      <c r="H87" s="6"/>
      <c r="I87" s="6" t="str">
        <f>IF(テーブル1[[#This Row],[商品価格]]="","",SUM(G87:H87))</f>
        <v/>
      </c>
      <c r="J87" s="7"/>
      <c r="K87" s="19" t="str">
        <f>IF(テーブル1[[#This Row],[商品価格]]="","",テーブル1[[#This Row],[商品価格]]*テーブル1[[#This Row],[落札手数料%]])</f>
        <v/>
      </c>
      <c r="L87" s="19" t="str">
        <f>IF(テーブル1[[#This Row],[送料]]="","",テーブル1[[#This Row],[送料]]*テーブル1[[#This Row],[落札手数料%]])</f>
        <v/>
      </c>
      <c r="M87" s="19" t="str">
        <f>IF(テーブル1[[#This Row],[売上金額]]="","",テーブル1[[#This Row],[売上金額]]*($Y$2/100)+0.3)</f>
        <v/>
      </c>
      <c r="N87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87" s="4"/>
      <c r="P87" s="20" t="str">
        <f>IF(テーブル1[[#This Row],[為替]]="","",テーブル1[[#This Row],[売上総計$]]*テーブル1[[#This Row],[為替]])</f>
        <v/>
      </c>
      <c r="Q87" s="4"/>
      <c r="R87" s="11"/>
      <c r="S87" s="18"/>
      <c r="T87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Row],[送料割引%]]/100))+AB87</f>
        <v>#VALUE!</v>
      </c>
      <c r="U87" s="21" t="e">
        <f>IF(テーブル1[[#This Row],[利益]]="","",テーブル1[[#This Row],[利益]]/(テーブル1[[#This Row],[売上金額]]*テーブル1[[#This Row],[為替]]))</f>
        <v>#VALUE!</v>
      </c>
      <c r="V87" s="22"/>
      <c r="Z87" s="12" t="e">
        <f>テーブル1[[#This Row],[利益]]+(テーブル1[[#This Row],[仕入価格]]-(テーブル1[[#This Row],[仕入価格]]*0.925925925925926))</f>
        <v>#VALUE!</v>
      </c>
      <c r="AA87" s="12">
        <f>IF(テーブル1[[#This Row],[仕入先]]="楽天",F87*リスト!$E$12,IF(テーブル1[[#This Row],[仕入先]]="Yahooショップ",F87*リスト!$E$13,))</f>
        <v>0</v>
      </c>
      <c r="AB87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88" spans="1:28" x14ac:dyDescent="0.15">
      <c r="A88" s="2" t="str">
        <f t="shared" si="1"/>
        <v/>
      </c>
      <c r="C88" s="3"/>
      <c r="D88" s="3"/>
      <c r="E88" s="11"/>
      <c r="F88" s="4"/>
      <c r="G88" s="6"/>
      <c r="H88" s="6"/>
      <c r="I88" s="6" t="str">
        <f>IF(テーブル1[[#This Row],[商品価格]]="","",SUM(G88:H88))</f>
        <v/>
      </c>
      <c r="J88" s="7"/>
      <c r="K88" s="19" t="str">
        <f>IF(テーブル1[[#This Row],[商品価格]]="","",テーブル1[[#This Row],[商品価格]]*テーブル1[[#This Row],[落札手数料%]])</f>
        <v/>
      </c>
      <c r="L88" s="19" t="str">
        <f>IF(テーブル1[[#This Row],[送料]]="","",テーブル1[[#This Row],[送料]]*テーブル1[[#This Row],[落札手数料%]])</f>
        <v/>
      </c>
      <c r="M88" s="19" t="str">
        <f>IF(テーブル1[[#This Row],[売上金額]]="","",テーブル1[[#This Row],[売上金額]]*($Y$2/100)+0.3)</f>
        <v/>
      </c>
      <c r="N88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88" s="4"/>
      <c r="P88" s="20" t="str">
        <f>IF(テーブル1[[#This Row],[為替]]="","",テーブル1[[#This Row],[売上総計$]]*テーブル1[[#This Row],[為替]])</f>
        <v/>
      </c>
      <c r="Q88" s="4"/>
      <c r="R88" s="11"/>
      <c r="S88" s="18"/>
      <c r="T88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Row],[送料割引%]]/100))+AB88</f>
        <v>#VALUE!</v>
      </c>
      <c r="U88" s="21" t="e">
        <f>IF(テーブル1[[#This Row],[利益]]="","",テーブル1[[#This Row],[利益]]/(テーブル1[[#This Row],[売上金額]]*テーブル1[[#This Row],[為替]]))</f>
        <v>#VALUE!</v>
      </c>
      <c r="V88" s="22"/>
      <c r="Z88" s="12" t="e">
        <f>テーブル1[[#This Row],[利益]]+(テーブル1[[#This Row],[仕入価格]]-(テーブル1[[#This Row],[仕入価格]]*0.925925925925926))</f>
        <v>#VALUE!</v>
      </c>
      <c r="AA88" s="12">
        <f>IF(テーブル1[[#This Row],[仕入先]]="楽天",F88*リスト!$E$12,IF(テーブル1[[#This Row],[仕入先]]="Yahooショップ",F88*リスト!$E$13,))</f>
        <v>0</v>
      </c>
      <c r="AB88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89" spans="1:28" x14ac:dyDescent="0.15">
      <c r="A89" s="2" t="str">
        <f t="shared" si="1"/>
        <v/>
      </c>
      <c r="C89" s="3"/>
      <c r="D89" s="3"/>
      <c r="E89" s="11"/>
      <c r="F89" s="4"/>
      <c r="G89" s="6"/>
      <c r="H89" s="6"/>
      <c r="I89" s="6" t="str">
        <f>IF(テーブル1[[#This Row],[商品価格]]="","",SUM(G89:H89))</f>
        <v/>
      </c>
      <c r="J89" s="7"/>
      <c r="K89" s="19" t="str">
        <f>IF(テーブル1[[#This Row],[商品価格]]="","",テーブル1[[#This Row],[商品価格]]*テーブル1[[#This Row],[落札手数料%]])</f>
        <v/>
      </c>
      <c r="L89" s="19" t="str">
        <f>IF(テーブル1[[#This Row],[送料]]="","",テーブル1[[#This Row],[送料]]*テーブル1[[#This Row],[落札手数料%]])</f>
        <v/>
      </c>
      <c r="M89" s="19" t="str">
        <f>IF(テーブル1[[#This Row],[売上金額]]="","",テーブル1[[#This Row],[売上金額]]*($Y$2/100)+0.3)</f>
        <v/>
      </c>
      <c r="N89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89" s="4"/>
      <c r="P89" s="20" t="str">
        <f>IF(テーブル1[[#This Row],[為替]]="","",テーブル1[[#This Row],[売上総計$]]*テーブル1[[#This Row],[為替]])</f>
        <v/>
      </c>
      <c r="Q89" s="4"/>
      <c r="R89" s="11"/>
      <c r="S89" s="18"/>
      <c r="T89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Row],[送料割引%]]/100))+AB89</f>
        <v>#VALUE!</v>
      </c>
      <c r="U89" s="21" t="e">
        <f>IF(テーブル1[[#This Row],[利益]]="","",テーブル1[[#This Row],[利益]]/(テーブル1[[#This Row],[売上金額]]*テーブル1[[#This Row],[為替]]))</f>
        <v>#VALUE!</v>
      </c>
      <c r="V89" s="22"/>
      <c r="Z89" s="12" t="e">
        <f>テーブル1[[#This Row],[利益]]+(テーブル1[[#This Row],[仕入価格]]-(テーブル1[[#This Row],[仕入価格]]*0.925925925925926))</f>
        <v>#VALUE!</v>
      </c>
      <c r="AA89" s="12">
        <f>IF(テーブル1[[#This Row],[仕入先]]="楽天",F89*リスト!$E$12,IF(テーブル1[[#This Row],[仕入先]]="Yahooショップ",F89*リスト!$E$13,))</f>
        <v>0</v>
      </c>
      <c r="AB89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90" spans="1:28" x14ac:dyDescent="0.15">
      <c r="A90" s="2" t="str">
        <f t="shared" si="1"/>
        <v/>
      </c>
      <c r="C90" s="3"/>
      <c r="D90" s="3"/>
      <c r="E90" s="11"/>
      <c r="F90" s="4"/>
      <c r="G90" s="6"/>
      <c r="H90" s="6"/>
      <c r="I90" s="6" t="str">
        <f>IF(テーブル1[[#This Row],[商品価格]]="","",SUM(G90:H90))</f>
        <v/>
      </c>
      <c r="J90" s="7"/>
      <c r="K90" s="19" t="str">
        <f>IF(テーブル1[[#This Row],[商品価格]]="","",テーブル1[[#This Row],[商品価格]]*テーブル1[[#This Row],[落札手数料%]])</f>
        <v/>
      </c>
      <c r="L90" s="19" t="str">
        <f>IF(テーブル1[[#This Row],[送料]]="","",テーブル1[[#This Row],[送料]]*テーブル1[[#This Row],[落札手数料%]])</f>
        <v/>
      </c>
      <c r="M90" s="19" t="str">
        <f>IF(テーブル1[[#This Row],[売上金額]]="","",テーブル1[[#This Row],[売上金額]]*($Y$2/100)+0.3)</f>
        <v/>
      </c>
      <c r="N90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90" s="4"/>
      <c r="P90" s="20" t="str">
        <f>IF(テーブル1[[#This Row],[為替]]="","",テーブル1[[#This Row],[売上総計$]]*テーブル1[[#This Row],[為替]])</f>
        <v/>
      </c>
      <c r="Q90" s="4"/>
      <c r="R90" s="11"/>
      <c r="S90" s="18"/>
      <c r="T90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Row],[送料割引%]]/100))+AB90</f>
        <v>#VALUE!</v>
      </c>
      <c r="U90" s="21" t="e">
        <f>IF(テーブル1[[#This Row],[利益]]="","",テーブル1[[#This Row],[利益]]/(テーブル1[[#This Row],[売上金額]]*テーブル1[[#This Row],[為替]]))</f>
        <v>#VALUE!</v>
      </c>
      <c r="V90" s="22"/>
      <c r="Z90" s="12" t="e">
        <f>テーブル1[[#This Row],[利益]]+(テーブル1[[#This Row],[仕入価格]]-(テーブル1[[#This Row],[仕入価格]]*0.925925925925926))</f>
        <v>#VALUE!</v>
      </c>
      <c r="AA90" s="12">
        <f>IF(テーブル1[[#This Row],[仕入先]]="楽天",F90*リスト!$E$12,IF(テーブル1[[#This Row],[仕入先]]="Yahooショップ",F90*リスト!$E$13,))</f>
        <v>0</v>
      </c>
      <c r="AB90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91" spans="1:28" x14ac:dyDescent="0.15">
      <c r="A91" s="2" t="str">
        <f t="shared" si="1"/>
        <v/>
      </c>
      <c r="C91" s="3"/>
      <c r="D91" s="3"/>
      <c r="E91" s="11"/>
      <c r="F91" s="4"/>
      <c r="G91" s="6"/>
      <c r="H91" s="6"/>
      <c r="I91" s="6" t="str">
        <f>IF(テーブル1[[#This Row],[商品価格]]="","",SUM(G91:H91))</f>
        <v/>
      </c>
      <c r="J91" s="7"/>
      <c r="K91" s="19" t="str">
        <f>IF(テーブル1[[#This Row],[商品価格]]="","",テーブル1[[#This Row],[商品価格]]*テーブル1[[#This Row],[落札手数料%]])</f>
        <v/>
      </c>
      <c r="L91" s="19" t="str">
        <f>IF(テーブル1[[#This Row],[送料]]="","",テーブル1[[#This Row],[送料]]*テーブル1[[#This Row],[落札手数料%]])</f>
        <v/>
      </c>
      <c r="M91" s="19" t="str">
        <f>IF(テーブル1[[#This Row],[売上金額]]="","",テーブル1[[#This Row],[売上金額]]*($Y$2/100)+0.3)</f>
        <v/>
      </c>
      <c r="N91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91" s="4"/>
      <c r="P91" s="20" t="str">
        <f>IF(テーブル1[[#This Row],[為替]]="","",テーブル1[[#This Row],[売上総計$]]*テーブル1[[#This Row],[為替]])</f>
        <v/>
      </c>
      <c r="Q91" s="4"/>
      <c r="R91" s="11"/>
      <c r="S91" s="18"/>
      <c r="T91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Row],[送料割引%]]/100))+AB91</f>
        <v>#VALUE!</v>
      </c>
      <c r="U91" s="21" t="e">
        <f>IF(テーブル1[[#This Row],[利益]]="","",テーブル1[[#This Row],[利益]]/(テーブル1[[#This Row],[売上金額]]*テーブル1[[#This Row],[為替]]))</f>
        <v>#VALUE!</v>
      </c>
      <c r="V91" s="22"/>
      <c r="Z91" s="12" t="e">
        <f>テーブル1[[#This Row],[利益]]+(テーブル1[[#This Row],[仕入価格]]-(テーブル1[[#This Row],[仕入価格]]*0.925925925925926))</f>
        <v>#VALUE!</v>
      </c>
      <c r="AA91" s="12">
        <f>IF(テーブル1[[#This Row],[仕入先]]="楽天",F91*リスト!$E$12,IF(テーブル1[[#This Row],[仕入先]]="Yahooショップ",F91*リスト!$E$13,))</f>
        <v>0</v>
      </c>
      <c r="AB91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92" spans="1:28" x14ac:dyDescent="0.15">
      <c r="A92" s="2" t="str">
        <f t="shared" si="1"/>
        <v/>
      </c>
      <c r="C92" s="3"/>
      <c r="D92" s="3"/>
      <c r="E92" s="11"/>
      <c r="F92" s="4"/>
      <c r="G92" s="6"/>
      <c r="H92" s="6"/>
      <c r="I92" s="6" t="str">
        <f>IF(テーブル1[[#This Row],[商品価格]]="","",SUM(G92:H92))</f>
        <v/>
      </c>
      <c r="J92" s="7"/>
      <c r="K92" s="19" t="str">
        <f>IF(テーブル1[[#This Row],[商品価格]]="","",テーブル1[[#This Row],[商品価格]]*テーブル1[[#This Row],[落札手数料%]])</f>
        <v/>
      </c>
      <c r="L92" s="19" t="str">
        <f>IF(テーブル1[[#This Row],[送料]]="","",テーブル1[[#This Row],[送料]]*テーブル1[[#This Row],[落札手数料%]])</f>
        <v/>
      </c>
      <c r="M92" s="19" t="str">
        <f>IF(テーブル1[[#This Row],[売上金額]]="","",テーブル1[[#This Row],[売上金額]]*($Y$2/100)+0.3)</f>
        <v/>
      </c>
      <c r="N92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92" s="4"/>
      <c r="P92" s="20" t="str">
        <f>IF(テーブル1[[#This Row],[為替]]="","",テーブル1[[#This Row],[売上総計$]]*テーブル1[[#This Row],[為替]])</f>
        <v/>
      </c>
      <c r="Q92" s="4"/>
      <c r="R92" s="11"/>
      <c r="S92" s="18"/>
      <c r="T92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Row],[送料割引%]]/100))+AB92</f>
        <v>#VALUE!</v>
      </c>
      <c r="U92" s="21" t="e">
        <f>IF(テーブル1[[#This Row],[利益]]="","",テーブル1[[#This Row],[利益]]/(テーブル1[[#This Row],[売上金額]]*テーブル1[[#This Row],[為替]]))</f>
        <v>#VALUE!</v>
      </c>
      <c r="V92" s="22"/>
      <c r="Z92" s="12" t="e">
        <f>テーブル1[[#This Row],[利益]]+(テーブル1[[#This Row],[仕入価格]]-(テーブル1[[#This Row],[仕入価格]]*0.925925925925926))</f>
        <v>#VALUE!</v>
      </c>
      <c r="AA92" s="12">
        <f>IF(テーブル1[[#This Row],[仕入先]]="楽天",F92*リスト!$E$12,IF(テーブル1[[#This Row],[仕入先]]="Yahooショップ",F92*リスト!$E$13,))</f>
        <v>0</v>
      </c>
      <c r="AB92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93" spans="1:28" x14ac:dyDescent="0.15">
      <c r="A93" s="2" t="str">
        <f t="shared" si="1"/>
        <v/>
      </c>
      <c r="C93" s="3"/>
      <c r="D93" s="3"/>
      <c r="E93" s="11"/>
      <c r="F93" s="4"/>
      <c r="G93" s="6"/>
      <c r="H93" s="6"/>
      <c r="I93" s="6" t="str">
        <f>IF(テーブル1[[#This Row],[商品価格]]="","",SUM(G93:H93))</f>
        <v/>
      </c>
      <c r="J93" s="7"/>
      <c r="K93" s="19" t="str">
        <f>IF(テーブル1[[#This Row],[商品価格]]="","",テーブル1[[#This Row],[商品価格]]*テーブル1[[#This Row],[落札手数料%]])</f>
        <v/>
      </c>
      <c r="L93" s="19" t="str">
        <f>IF(テーブル1[[#This Row],[送料]]="","",テーブル1[[#This Row],[送料]]*テーブル1[[#This Row],[落札手数料%]])</f>
        <v/>
      </c>
      <c r="M93" s="19" t="str">
        <f>IF(テーブル1[[#This Row],[売上金額]]="","",テーブル1[[#This Row],[売上金額]]*($Y$2/100)+0.3)</f>
        <v/>
      </c>
      <c r="N93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93" s="4"/>
      <c r="P93" s="20" t="str">
        <f>IF(テーブル1[[#This Row],[為替]]="","",テーブル1[[#This Row],[売上総計$]]*テーブル1[[#This Row],[為替]])</f>
        <v/>
      </c>
      <c r="Q93" s="4"/>
      <c r="R93" s="11"/>
      <c r="S93" s="18"/>
      <c r="T93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Row],[送料割引%]]/100))+AB93</f>
        <v>#VALUE!</v>
      </c>
      <c r="U93" s="21" t="e">
        <f>IF(テーブル1[[#This Row],[利益]]="","",テーブル1[[#This Row],[利益]]/(テーブル1[[#This Row],[売上金額]]*テーブル1[[#This Row],[為替]]))</f>
        <v>#VALUE!</v>
      </c>
      <c r="V93" s="22"/>
      <c r="Z93" s="12" t="e">
        <f>テーブル1[[#This Row],[利益]]+(テーブル1[[#This Row],[仕入価格]]-(テーブル1[[#This Row],[仕入価格]]*0.925925925925926))</f>
        <v>#VALUE!</v>
      </c>
      <c r="AA93" s="12">
        <f>IF(テーブル1[[#This Row],[仕入先]]="楽天",F93*リスト!$E$12,IF(テーブル1[[#This Row],[仕入先]]="Yahooショップ",F93*リスト!$E$13,))</f>
        <v>0</v>
      </c>
      <c r="AB93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94" spans="1:28" x14ac:dyDescent="0.15">
      <c r="A94" s="2" t="str">
        <f t="shared" si="1"/>
        <v/>
      </c>
      <c r="C94" s="3"/>
      <c r="D94" s="3"/>
      <c r="E94" s="11"/>
      <c r="F94" s="4"/>
      <c r="G94" s="6"/>
      <c r="H94" s="6"/>
      <c r="I94" s="6" t="str">
        <f>IF(テーブル1[[#This Row],[商品価格]]="","",SUM(G94:H94))</f>
        <v/>
      </c>
      <c r="J94" s="7"/>
      <c r="K94" s="19" t="str">
        <f>IF(テーブル1[[#This Row],[商品価格]]="","",テーブル1[[#This Row],[商品価格]]*テーブル1[[#This Row],[落札手数料%]])</f>
        <v/>
      </c>
      <c r="L94" s="19" t="str">
        <f>IF(テーブル1[[#This Row],[送料]]="","",テーブル1[[#This Row],[送料]]*テーブル1[[#This Row],[落札手数料%]])</f>
        <v/>
      </c>
      <c r="M94" s="19" t="str">
        <f>IF(テーブル1[[#This Row],[売上金額]]="","",テーブル1[[#This Row],[売上金額]]*($Y$2/100)+0.3)</f>
        <v/>
      </c>
      <c r="N94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94" s="4"/>
      <c r="P94" s="20" t="str">
        <f>IF(テーブル1[[#This Row],[為替]]="","",テーブル1[[#This Row],[売上総計$]]*テーブル1[[#This Row],[為替]])</f>
        <v/>
      </c>
      <c r="Q94" s="4"/>
      <c r="R94" s="11"/>
      <c r="S94" s="18"/>
      <c r="T94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Row],[送料割引%]]/100))+AB94</f>
        <v>#VALUE!</v>
      </c>
      <c r="U94" s="21" t="e">
        <f>IF(テーブル1[[#This Row],[利益]]="","",テーブル1[[#This Row],[利益]]/(テーブル1[[#This Row],[売上金額]]*テーブル1[[#This Row],[為替]]))</f>
        <v>#VALUE!</v>
      </c>
      <c r="V94" s="22"/>
      <c r="Z94" s="12" t="e">
        <f>テーブル1[[#This Row],[利益]]+(テーブル1[[#This Row],[仕入価格]]-(テーブル1[[#This Row],[仕入価格]]*0.925925925925926))</f>
        <v>#VALUE!</v>
      </c>
      <c r="AA94" s="12">
        <f>IF(テーブル1[[#This Row],[仕入先]]="楽天",F94*リスト!$E$12,IF(テーブル1[[#This Row],[仕入先]]="Yahooショップ",F94*リスト!$E$13,))</f>
        <v>0</v>
      </c>
      <c r="AB94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95" spans="1:28" x14ac:dyDescent="0.15">
      <c r="A95" s="2" t="str">
        <f t="shared" si="1"/>
        <v/>
      </c>
      <c r="C95" s="3"/>
      <c r="D95" s="3"/>
      <c r="E95" s="11"/>
      <c r="F95" s="4"/>
      <c r="G95" s="6"/>
      <c r="H95" s="6"/>
      <c r="I95" s="6" t="str">
        <f>IF(テーブル1[[#This Row],[商品価格]]="","",SUM(G95:H95))</f>
        <v/>
      </c>
      <c r="J95" s="7"/>
      <c r="K95" s="19" t="str">
        <f>IF(テーブル1[[#This Row],[商品価格]]="","",テーブル1[[#This Row],[商品価格]]*テーブル1[[#This Row],[落札手数料%]])</f>
        <v/>
      </c>
      <c r="L95" s="19" t="str">
        <f>IF(テーブル1[[#This Row],[送料]]="","",テーブル1[[#This Row],[送料]]*テーブル1[[#This Row],[落札手数料%]])</f>
        <v/>
      </c>
      <c r="M95" s="19" t="str">
        <f>IF(テーブル1[[#This Row],[売上金額]]="","",テーブル1[[#This Row],[売上金額]]*($Y$2/100)+0.3)</f>
        <v/>
      </c>
      <c r="N95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95" s="4"/>
      <c r="P95" s="20" t="str">
        <f>IF(テーブル1[[#This Row],[為替]]="","",テーブル1[[#This Row],[売上総計$]]*テーブル1[[#This Row],[為替]])</f>
        <v/>
      </c>
      <c r="Q95" s="4"/>
      <c r="R95" s="11"/>
      <c r="S95" s="18"/>
      <c r="T95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Row],[送料割引%]]/100))+AB95</f>
        <v>#VALUE!</v>
      </c>
      <c r="U95" s="21" t="e">
        <f>IF(テーブル1[[#This Row],[利益]]="","",テーブル1[[#This Row],[利益]]/(テーブル1[[#This Row],[売上金額]]*テーブル1[[#This Row],[為替]]))</f>
        <v>#VALUE!</v>
      </c>
      <c r="V95" s="22"/>
      <c r="Z95" s="12" t="e">
        <f>テーブル1[[#This Row],[利益]]+(テーブル1[[#This Row],[仕入価格]]-(テーブル1[[#This Row],[仕入価格]]*0.925925925925926))</f>
        <v>#VALUE!</v>
      </c>
      <c r="AA95" s="12">
        <f>IF(テーブル1[[#This Row],[仕入先]]="楽天",F95*リスト!$E$12,IF(テーブル1[[#This Row],[仕入先]]="Yahooショップ",F95*リスト!$E$13,))</f>
        <v>0</v>
      </c>
      <c r="AB95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96" spans="1:28" x14ac:dyDescent="0.15">
      <c r="A96" s="2" t="str">
        <f t="shared" si="1"/>
        <v/>
      </c>
      <c r="C96" s="3"/>
      <c r="D96" s="3"/>
      <c r="E96" s="11"/>
      <c r="F96" s="4"/>
      <c r="G96" s="6"/>
      <c r="H96" s="6"/>
      <c r="I96" s="6" t="str">
        <f>IF(テーブル1[[#This Row],[商品価格]]="","",SUM(G96:H96))</f>
        <v/>
      </c>
      <c r="J96" s="7"/>
      <c r="K96" s="19" t="str">
        <f>IF(テーブル1[[#This Row],[商品価格]]="","",テーブル1[[#This Row],[商品価格]]*テーブル1[[#This Row],[落札手数料%]])</f>
        <v/>
      </c>
      <c r="L96" s="19" t="str">
        <f>IF(テーブル1[[#This Row],[送料]]="","",テーブル1[[#This Row],[送料]]*テーブル1[[#This Row],[落札手数料%]])</f>
        <v/>
      </c>
      <c r="M96" s="19" t="str">
        <f>IF(テーブル1[[#This Row],[売上金額]]="","",テーブル1[[#This Row],[売上金額]]*($Y$2/100)+0.3)</f>
        <v/>
      </c>
      <c r="N96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96" s="4"/>
      <c r="P96" s="20" t="str">
        <f>IF(テーブル1[[#This Row],[為替]]="","",テーブル1[[#This Row],[売上総計$]]*テーブル1[[#This Row],[為替]])</f>
        <v/>
      </c>
      <c r="Q96" s="4"/>
      <c r="R96" s="11"/>
      <c r="S96" s="18"/>
      <c r="T96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Row],[送料割引%]]/100))+AB96</f>
        <v>#VALUE!</v>
      </c>
      <c r="U96" s="21" t="e">
        <f>IF(テーブル1[[#This Row],[利益]]="","",テーブル1[[#This Row],[利益]]/(テーブル1[[#This Row],[売上金額]]*テーブル1[[#This Row],[為替]]))</f>
        <v>#VALUE!</v>
      </c>
      <c r="V96" s="22"/>
      <c r="Z96" s="12" t="e">
        <f>テーブル1[[#This Row],[利益]]+(テーブル1[[#This Row],[仕入価格]]-(テーブル1[[#This Row],[仕入価格]]*0.925925925925926))</f>
        <v>#VALUE!</v>
      </c>
      <c r="AA96" s="12">
        <f>IF(テーブル1[[#This Row],[仕入先]]="楽天",F96*リスト!$E$12,IF(テーブル1[[#This Row],[仕入先]]="Yahooショップ",F96*リスト!$E$13,))</f>
        <v>0</v>
      </c>
      <c r="AB96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97" spans="1:28" x14ac:dyDescent="0.15">
      <c r="A97" s="2" t="str">
        <f t="shared" si="1"/>
        <v/>
      </c>
      <c r="C97" s="3"/>
      <c r="D97" s="3"/>
      <c r="E97" s="11"/>
      <c r="F97" s="4"/>
      <c r="G97" s="6"/>
      <c r="H97" s="6"/>
      <c r="I97" s="6" t="str">
        <f>IF(テーブル1[[#This Row],[商品価格]]="","",SUM(G97:H97))</f>
        <v/>
      </c>
      <c r="J97" s="7"/>
      <c r="K97" s="19" t="str">
        <f>IF(テーブル1[[#This Row],[商品価格]]="","",テーブル1[[#This Row],[商品価格]]*テーブル1[[#This Row],[落札手数料%]])</f>
        <v/>
      </c>
      <c r="L97" s="19" t="str">
        <f>IF(テーブル1[[#This Row],[送料]]="","",テーブル1[[#This Row],[送料]]*テーブル1[[#This Row],[落札手数料%]])</f>
        <v/>
      </c>
      <c r="M97" s="19" t="str">
        <f>IF(テーブル1[[#This Row],[売上金額]]="","",テーブル1[[#This Row],[売上金額]]*($Y$2/100)+0.3)</f>
        <v/>
      </c>
      <c r="N97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97" s="4"/>
      <c r="P97" s="20" t="str">
        <f>IF(テーブル1[[#This Row],[為替]]="","",テーブル1[[#This Row],[売上総計$]]*テーブル1[[#This Row],[為替]])</f>
        <v/>
      </c>
      <c r="Q97" s="4"/>
      <c r="R97" s="11"/>
      <c r="S97" s="18"/>
      <c r="T97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Row],[送料割引%]]/100))+AB97</f>
        <v>#VALUE!</v>
      </c>
      <c r="U97" s="21" t="e">
        <f>IF(テーブル1[[#This Row],[利益]]="","",テーブル1[[#This Row],[利益]]/(テーブル1[[#This Row],[売上金額]]*テーブル1[[#This Row],[為替]]))</f>
        <v>#VALUE!</v>
      </c>
      <c r="V97" s="22"/>
      <c r="Z97" s="12" t="e">
        <f>テーブル1[[#This Row],[利益]]+(テーブル1[[#This Row],[仕入価格]]-(テーブル1[[#This Row],[仕入価格]]*0.925925925925926))</f>
        <v>#VALUE!</v>
      </c>
      <c r="AA97" s="12">
        <f>IF(テーブル1[[#This Row],[仕入先]]="楽天",F97*リスト!$E$12,IF(テーブル1[[#This Row],[仕入先]]="Yahooショップ",F97*リスト!$E$13,))</f>
        <v>0</v>
      </c>
      <c r="AB97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98" spans="1:28" x14ac:dyDescent="0.15">
      <c r="A98" s="2" t="str">
        <f t="shared" si="1"/>
        <v/>
      </c>
      <c r="C98" s="3"/>
      <c r="D98" s="3"/>
      <c r="E98" s="11"/>
      <c r="F98" s="4"/>
      <c r="G98" s="6"/>
      <c r="H98" s="6"/>
      <c r="I98" s="6" t="str">
        <f>IF(テーブル1[[#This Row],[商品価格]]="","",SUM(G98:H98))</f>
        <v/>
      </c>
      <c r="J98" s="7"/>
      <c r="K98" s="19" t="str">
        <f>IF(テーブル1[[#This Row],[商品価格]]="","",テーブル1[[#This Row],[商品価格]]*テーブル1[[#This Row],[落札手数料%]])</f>
        <v/>
      </c>
      <c r="L98" s="19" t="str">
        <f>IF(テーブル1[[#This Row],[送料]]="","",テーブル1[[#This Row],[送料]]*テーブル1[[#This Row],[落札手数料%]])</f>
        <v/>
      </c>
      <c r="M98" s="19" t="str">
        <f>IF(テーブル1[[#This Row],[売上金額]]="","",テーブル1[[#This Row],[売上金額]]*($Y$2/100)+0.3)</f>
        <v/>
      </c>
      <c r="N98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98" s="4"/>
      <c r="P98" s="20" t="str">
        <f>IF(テーブル1[[#This Row],[為替]]="","",テーブル1[[#This Row],[売上総計$]]*テーブル1[[#This Row],[為替]])</f>
        <v/>
      </c>
      <c r="Q98" s="4"/>
      <c r="R98" s="11"/>
      <c r="S98" s="18"/>
      <c r="T98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Row],[送料割引%]]/100))+AB98</f>
        <v>#VALUE!</v>
      </c>
      <c r="U98" s="21" t="e">
        <f>IF(テーブル1[[#This Row],[利益]]="","",テーブル1[[#This Row],[利益]]/(テーブル1[[#This Row],[売上金額]]*テーブル1[[#This Row],[為替]]))</f>
        <v>#VALUE!</v>
      </c>
      <c r="V98" s="22"/>
      <c r="Z98" s="12" t="e">
        <f>テーブル1[[#This Row],[利益]]+(テーブル1[[#This Row],[仕入価格]]-(テーブル1[[#This Row],[仕入価格]]*0.925925925925926))</f>
        <v>#VALUE!</v>
      </c>
      <c r="AA98" s="12">
        <f>IF(テーブル1[[#This Row],[仕入先]]="楽天",F98*リスト!$E$12,IF(テーブル1[[#This Row],[仕入先]]="Yahooショップ",F98*リスト!$E$13,))</f>
        <v>0</v>
      </c>
      <c r="AB98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99" spans="1:28" x14ac:dyDescent="0.15">
      <c r="A99" s="2" t="str">
        <f t="shared" si="1"/>
        <v/>
      </c>
      <c r="C99" s="3"/>
      <c r="D99" s="3"/>
      <c r="E99" s="11"/>
      <c r="F99" s="4"/>
      <c r="G99" s="6"/>
      <c r="H99" s="6"/>
      <c r="I99" s="6" t="str">
        <f>IF(テーブル1[[#This Row],[商品価格]]="","",SUM(G99:H99))</f>
        <v/>
      </c>
      <c r="J99" s="7"/>
      <c r="K99" s="19" t="str">
        <f>IF(テーブル1[[#This Row],[商品価格]]="","",テーブル1[[#This Row],[商品価格]]*テーブル1[[#This Row],[落札手数料%]])</f>
        <v/>
      </c>
      <c r="L99" s="19" t="str">
        <f>IF(テーブル1[[#This Row],[送料]]="","",テーブル1[[#This Row],[送料]]*テーブル1[[#This Row],[落札手数料%]])</f>
        <v/>
      </c>
      <c r="M99" s="19" t="str">
        <f>IF(テーブル1[[#This Row],[売上金額]]="","",テーブル1[[#This Row],[売上金額]]*($Y$2/100)+0.3)</f>
        <v/>
      </c>
      <c r="N99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99" s="4"/>
      <c r="P99" s="20" t="str">
        <f>IF(テーブル1[[#This Row],[為替]]="","",テーブル1[[#This Row],[売上総計$]]*テーブル1[[#This Row],[為替]])</f>
        <v/>
      </c>
      <c r="Q99" s="4"/>
      <c r="R99" s="11"/>
      <c r="S99" s="18"/>
      <c r="T99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Row],[送料割引%]]/100))+AB99</f>
        <v>#VALUE!</v>
      </c>
      <c r="U99" s="21" t="e">
        <f>IF(テーブル1[[#This Row],[利益]]="","",テーブル1[[#This Row],[利益]]/(テーブル1[[#This Row],[売上金額]]*テーブル1[[#This Row],[為替]]))</f>
        <v>#VALUE!</v>
      </c>
      <c r="V99" s="22"/>
      <c r="Z99" s="12" t="e">
        <f>テーブル1[[#This Row],[利益]]+(テーブル1[[#This Row],[仕入価格]]-(テーブル1[[#This Row],[仕入価格]]*0.925925925925926))</f>
        <v>#VALUE!</v>
      </c>
      <c r="AA99" s="12">
        <f>IF(テーブル1[[#This Row],[仕入先]]="楽天",F99*リスト!$E$12,IF(テーブル1[[#This Row],[仕入先]]="Yahooショップ",F99*リスト!$E$13,))</f>
        <v>0</v>
      </c>
      <c r="AB99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00" spans="1:28" x14ac:dyDescent="0.15">
      <c r="A100" s="2" t="str">
        <f t="shared" si="1"/>
        <v/>
      </c>
      <c r="C100" s="3"/>
      <c r="D100" s="3"/>
      <c r="E100" s="11"/>
      <c r="F100" s="4"/>
      <c r="G100" s="6"/>
      <c r="H100" s="6"/>
      <c r="I100" s="6" t="str">
        <f>IF(テーブル1[[#This Row],[商品価格]]="","",SUM(G100:H100))</f>
        <v/>
      </c>
      <c r="J100" s="7"/>
      <c r="K100" s="19" t="str">
        <f>IF(テーブル1[[#This Row],[商品価格]]="","",テーブル1[[#This Row],[商品価格]]*テーブル1[[#This Row],[落札手数料%]])</f>
        <v/>
      </c>
      <c r="L100" s="19" t="str">
        <f>IF(テーブル1[[#This Row],[送料]]="","",テーブル1[[#This Row],[送料]]*テーブル1[[#This Row],[落札手数料%]])</f>
        <v/>
      </c>
      <c r="M100" s="19" t="str">
        <f>IF(テーブル1[[#This Row],[売上金額]]="","",テーブル1[[#This Row],[売上金額]]*($Y$2/100)+0.3)</f>
        <v/>
      </c>
      <c r="N100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00" s="4"/>
      <c r="P100" s="20" t="str">
        <f>IF(テーブル1[[#This Row],[為替]]="","",テーブル1[[#This Row],[売上総計$]]*テーブル1[[#This Row],[為替]])</f>
        <v/>
      </c>
      <c r="Q100" s="4"/>
      <c r="R100" s="11"/>
      <c r="S100" s="18"/>
      <c r="T100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Row],[送料割引%]]/100))+AB100</f>
        <v>#VALUE!</v>
      </c>
      <c r="U100" s="21" t="e">
        <f>IF(テーブル1[[#This Row],[利益]]="","",テーブル1[[#This Row],[利益]]/(テーブル1[[#This Row],[売上金額]]*テーブル1[[#This Row],[為替]]))</f>
        <v>#VALUE!</v>
      </c>
      <c r="V100" s="22"/>
      <c r="Z100" s="12" t="e">
        <f>テーブル1[[#This Row],[利益]]+(テーブル1[[#This Row],[仕入価格]]-(テーブル1[[#This Row],[仕入価格]]*0.925925925925926))</f>
        <v>#VALUE!</v>
      </c>
      <c r="AA100" s="12">
        <f>IF(テーブル1[[#This Row],[仕入先]]="楽天",F100*リスト!$E$12,IF(テーブル1[[#This Row],[仕入先]]="Yahooショップ",F100*リスト!$E$13,))</f>
        <v>0</v>
      </c>
      <c r="AB100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01" spans="1:28" x14ac:dyDescent="0.15">
      <c r="A101" s="2" t="str">
        <f t="shared" si="1"/>
        <v/>
      </c>
      <c r="C101" s="3"/>
      <c r="D101" s="3"/>
      <c r="E101" s="11"/>
      <c r="F101" s="4"/>
      <c r="G101" s="6"/>
      <c r="H101" s="6"/>
      <c r="I101" s="6" t="str">
        <f>IF(テーブル1[[#This Row],[商品価格]]="","",SUM(G101:H101))</f>
        <v/>
      </c>
      <c r="J101" s="7"/>
      <c r="K101" s="19" t="str">
        <f>IF(テーブル1[[#This Row],[商品価格]]="","",テーブル1[[#This Row],[商品価格]]*テーブル1[[#This Row],[落札手数料%]])</f>
        <v/>
      </c>
      <c r="L101" s="19" t="str">
        <f>IF(テーブル1[[#This Row],[送料]]="","",テーブル1[[#This Row],[送料]]*テーブル1[[#This Row],[落札手数料%]])</f>
        <v/>
      </c>
      <c r="M101" s="19" t="str">
        <f>IF(テーブル1[[#This Row],[売上金額]]="","",テーブル1[[#This Row],[売上金額]]*($Y$2/100)+0.3)</f>
        <v/>
      </c>
      <c r="N101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01" s="4"/>
      <c r="P101" s="20" t="str">
        <f>IF(テーブル1[[#This Row],[為替]]="","",テーブル1[[#This Row],[売上総計$]]*テーブル1[[#This Row],[為替]])</f>
        <v/>
      </c>
      <c r="Q101" s="4"/>
      <c r="R101" s="11"/>
      <c r="S101" s="18"/>
      <c r="T101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Row],[送料割引%]]/100))+AB101</f>
        <v>#VALUE!</v>
      </c>
      <c r="U101" s="21" t="e">
        <f>IF(テーブル1[[#This Row],[利益]]="","",テーブル1[[#This Row],[利益]]/(テーブル1[[#This Row],[売上金額]]*テーブル1[[#This Row],[為替]]))</f>
        <v>#VALUE!</v>
      </c>
      <c r="V101" s="22"/>
      <c r="Z101" s="12" t="e">
        <f>テーブル1[[#This Row],[利益]]+(テーブル1[[#This Row],[仕入価格]]-(テーブル1[[#This Row],[仕入価格]]*0.925925925925926))</f>
        <v>#VALUE!</v>
      </c>
      <c r="AA101" s="12">
        <f>IF(テーブル1[[#This Row],[仕入先]]="楽天",F101*リスト!$E$12,IF(テーブル1[[#This Row],[仕入先]]="Yahooショップ",F101*リスト!$E$13,))</f>
        <v>0</v>
      </c>
      <c r="AB101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02" spans="1:28" x14ac:dyDescent="0.15">
      <c r="A102" s="2" t="str">
        <f t="shared" si="1"/>
        <v/>
      </c>
      <c r="C102" s="3"/>
      <c r="D102" s="3"/>
      <c r="E102" s="11"/>
      <c r="F102" s="4"/>
      <c r="G102" s="6"/>
      <c r="H102" s="6"/>
      <c r="I102" s="6" t="str">
        <f>IF(テーブル1[[#This Row],[商品価格]]="","",SUM(G102:H102))</f>
        <v/>
      </c>
      <c r="J102" s="7"/>
      <c r="K102" s="19" t="str">
        <f>IF(テーブル1[[#This Row],[商品価格]]="","",テーブル1[[#This Row],[商品価格]]*テーブル1[[#This Row],[落札手数料%]])</f>
        <v/>
      </c>
      <c r="L102" s="19" t="str">
        <f>IF(テーブル1[[#This Row],[送料]]="","",テーブル1[[#This Row],[送料]]*テーブル1[[#This Row],[落札手数料%]])</f>
        <v/>
      </c>
      <c r="M102" s="19" t="str">
        <f>IF(テーブル1[[#This Row],[売上金額]]="","",テーブル1[[#This Row],[売上金額]]*($Y$2/100)+0.3)</f>
        <v/>
      </c>
      <c r="N102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02" s="4"/>
      <c r="P102" s="20" t="str">
        <f>IF(テーブル1[[#This Row],[為替]]="","",テーブル1[[#This Row],[売上総計$]]*テーブル1[[#This Row],[為替]])</f>
        <v/>
      </c>
      <c r="Q102" s="4"/>
      <c r="R102" s="11"/>
      <c r="S102" s="18"/>
      <c r="T102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Row],[送料割引%]]/100))+AB102</f>
        <v>#VALUE!</v>
      </c>
      <c r="U102" s="21" t="e">
        <f>IF(テーブル1[[#This Row],[利益]]="","",テーブル1[[#This Row],[利益]]/(テーブル1[[#This Row],[売上金額]]*テーブル1[[#This Row],[為替]]))</f>
        <v>#VALUE!</v>
      </c>
      <c r="V102" s="22"/>
      <c r="Z102" s="12" t="e">
        <f>テーブル1[[#This Row],[利益]]+(テーブル1[[#This Row],[仕入価格]]-(テーブル1[[#This Row],[仕入価格]]*0.925925925925926))</f>
        <v>#VALUE!</v>
      </c>
      <c r="AA102" s="12">
        <f>IF(テーブル1[[#This Row],[仕入先]]="楽天",F102*リスト!$E$12,IF(テーブル1[[#This Row],[仕入先]]="Yahooショップ",F102*リスト!$E$13,))</f>
        <v>0</v>
      </c>
      <c r="AB102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03" spans="1:28" x14ac:dyDescent="0.15">
      <c r="A103" s="2" t="str">
        <f t="shared" si="1"/>
        <v/>
      </c>
      <c r="C103" s="3"/>
      <c r="D103" s="3"/>
      <c r="E103" s="11"/>
      <c r="F103" s="4"/>
      <c r="G103" s="6"/>
      <c r="H103" s="6"/>
      <c r="I103" s="6" t="str">
        <f>IF(テーブル1[[#This Row],[商品価格]]="","",SUM(G103:H103))</f>
        <v/>
      </c>
      <c r="J103" s="7"/>
      <c r="K103" s="19" t="str">
        <f>IF(テーブル1[[#This Row],[商品価格]]="","",テーブル1[[#This Row],[商品価格]]*テーブル1[[#This Row],[落札手数料%]])</f>
        <v/>
      </c>
      <c r="L103" s="19" t="str">
        <f>IF(テーブル1[[#This Row],[送料]]="","",テーブル1[[#This Row],[送料]]*テーブル1[[#This Row],[落札手数料%]])</f>
        <v/>
      </c>
      <c r="M103" s="19" t="str">
        <f>IF(テーブル1[[#This Row],[売上金額]]="","",テーブル1[[#This Row],[売上金額]]*($Y$2/100)+0.3)</f>
        <v/>
      </c>
      <c r="N103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03" s="4"/>
      <c r="P103" s="20" t="str">
        <f>IF(テーブル1[[#This Row],[為替]]="","",テーブル1[[#This Row],[売上総計$]]*テーブル1[[#This Row],[為替]])</f>
        <v/>
      </c>
      <c r="Q103" s="4"/>
      <c r="R103" s="11"/>
      <c r="S103" s="18"/>
      <c r="T103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Row],[送料割引%]]/100))+AB103</f>
        <v>#VALUE!</v>
      </c>
      <c r="U103" s="21" t="e">
        <f>IF(テーブル1[[#This Row],[利益]]="","",テーブル1[[#This Row],[利益]]/(テーブル1[[#This Row],[売上金額]]*テーブル1[[#This Row],[為替]]))</f>
        <v>#VALUE!</v>
      </c>
      <c r="V103" s="22"/>
      <c r="Z103" s="12" t="e">
        <f>テーブル1[[#This Row],[利益]]+(テーブル1[[#This Row],[仕入価格]]-(テーブル1[[#This Row],[仕入価格]]*0.925925925925926))</f>
        <v>#VALUE!</v>
      </c>
      <c r="AA103" s="12">
        <f>IF(テーブル1[[#This Row],[仕入先]]="楽天",F103*リスト!$E$12,IF(テーブル1[[#This Row],[仕入先]]="Yahooショップ",F103*リスト!$E$13,))</f>
        <v>0</v>
      </c>
      <c r="AB103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04" spans="1:28" x14ac:dyDescent="0.15">
      <c r="A104" s="2" t="str">
        <f t="shared" si="1"/>
        <v/>
      </c>
      <c r="C104" s="3"/>
      <c r="D104" s="3"/>
      <c r="E104" s="11"/>
      <c r="F104" s="4"/>
      <c r="G104" s="6"/>
      <c r="H104" s="6"/>
      <c r="I104" s="6" t="str">
        <f>IF(テーブル1[[#This Row],[商品価格]]="","",SUM(G104:H104))</f>
        <v/>
      </c>
      <c r="J104" s="7"/>
      <c r="K104" s="19" t="str">
        <f>IF(テーブル1[[#This Row],[商品価格]]="","",テーブル1[[#This Row],[商品価格]]*テーブル1[[#This Row],[落札手数料%]])</f>
        <v/>
      </c>
      <c r="L104" s="19" t="str">
        <f>IF(テーブル1[[#This Row],[送料]]="","",テーブル1[[#This Row],[送料]]*テーブル1[[#This Row],[落札手数料%]])</f>
        <v/>
      </c>
      <c r="M104" s="19" t="str">
        <f>IF(テーブル1[[#This Row],[売上金額]]="","",テーブル1[[#This Row],[売上金額]]*($Y$2/100)+0.3)</f>
        <v/>
      </c>
      <c r="N104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04" s="4"/>
      <c r="P104" s="20" t="str">
        <f>IF(テーブル1[[#This Row],[為替]]="","",テーブル1[[#This Row],[売上総計$]]*テーブル1[[#This Row],[為替]])</f>
        <v/>
      </c>
      <c r="Q104" s="4"/>
      <c r="R104" s="11"/>
      <c r="S104" s="18"/>
      <c r="T104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Row],[送料割引%]]/100))+AB104</f>
        <v>#VALUE!</v>
      </c>
      <c r="U104" s="21" t="e">
        <f>IF(テーブル1[[#This Row],[利益]]="","",テーブル1[[#This Row],[利益]]/(テーブル1[[#This Row],[売上金額]]*テーブル1[[#This Row],[為替]]))</f>
        <v>#VALUE!</v>
      </c>
      <c r="V104" s="22"/>
      <c r="Z104" s="12" t="e">
        <f>テーブル1[[#This Row],[利益]]+(テーブル1[[#This Row],[仕入価格]]-(テーブル1[[#This Row],[仕入価格]]*0.925925925925926))</f>
        <v>#VALUE!</v>
      </c>
      <c r="AA104" s="12">
        <f>IF(テーブル1[[#This Row],[仕入先]]="楽天",F104*リスト!$E$12,IF(テーブル1[[#This Row],[仕入先]]="Yahooショップ",F104*リスト!$E$13,))</f>
        <v>0</v>
      </c>
      <c r="AB104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05" spans="1:28" x14ac:dyDescent="0.15">
      <c r="A105" s="2" t="str">
        <f t="shared" si="1"/>
        <v/>
      </c>
      <c r="C105" s="3"/>
      <c r="D105" s="3"/>
      <c r="E105" s="11"/>
      <c r="F105" s="4"/>
      <c r="G105" s="6"/>
      <c r="H105" s="6"/>
      <c r="I105" s="6" t="str">
        <f>IF(テーブル1[[#This Row],[商品価格]]="","",SUM(G105:H105))</f>
        <v/>
      </c>
      <c r="J105" s="7"/>
      <c r="K105" s="19" t="str">
        <f>IF(テーブル1[[#This Row],[商品価格]]="","",テーブル1[[#This Row],[商品価格]]*テーブル1[[#This Row],[落札手数料%]])</f>
        <v/>
      </c>
      <c r="L105" s="19" t="str">
        <f>IF(テーブル1[[#This Row],[送料]]="","",テーブル1[[#This Row],[送料]]*テーブル1[[#This Row],[落札手数料%]])</f>
        <v/>
      </c>
      <c r="M105" s="19" t="str">
        <f>IF(テーブル1[[#This Row],[売上金額]]="","",テーブル1[[#This Row],[売上金額]]*($Y$2/100)+0.3)</f>
        <v/>
      </c>
      <c r="N105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05" s="4"/>
      <c r="P105" s="20" t="str">
        <f>IF(テーブル1[[#This Row],[為替]]="","",テーブル1[[#This Row],[売上総計$]]*テーブル1[[#This Row],[為替]])</f>
        <v/>
      </c>
      <c r="Q105" s="4"/>
      <c r="R105" s="11"/>
      <c r="S105" s="18"/>
      <c r="T105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Row],[送料割引%]]/100))+AB105</f>
        <v>#VALUE!</v>
      </c>
      <c r="U105" s="21" t="e">
        <f>IF(テーブル1[[#This Row],[利益]]="","",テーブル1[[#This Row],[利益]]/(テーブル1[[#This Row],[売上金額]]*テーブル1[[#This Row],[為替]]))</f>
        <v>#VALUE!</v>
      </c>
      <c r="V105" s="22"/>
      <c r="Z105" s="12" t="e">
        <f>テーブル1[[#This Row],[利益]]+(テーブル1[[#This Row],[仕入価格]]-(テーブル1[[#This Row],[仕入価格]]*0.925925925925926))</f>
        <v>#VALUE!</v>
      </c>
      <c r="AA105" s="12">
        <f>IF(テーブル1[[#This Row],[仕入先]]="楽天",F105*リスト!$E$12,IF(テーブル1[[#This Row],[仕入先]]="Yahooショップ",F105*リスト!$E$13,))</f>
        <v>0</v>
      </c>
      <c r="AB105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06" spans="1:28" x14ac:dyDescent="0.15">
      <c r="A106" s="2" t="str">
        <f t="shared" si="1"/>
        <v/>
      </c>
      <c r="C106" s="3"/>
      <c r="D106" s="3"/>
      <c r="E106" s="11"/>
      <c r="F106" s="4"/>
      <c r="G106" s="6"/>
      <c r="H106" s="6"/>
      <c r="I106" s="6" t="str">
        <f>IF(テーブル1[[#This Row],[商品価格]]="","",SUM(G106:H106))</f>
        <v/>
      </c>
      <c r="J106" s="7"/>
      <c r="K106" s="19" t="str">
        <f>IF(テーブル1[[#This Row],[商品価格]]="","",テーブル1[[#This Row],[商品価格]]*テーブル1[[#This Row],[落札手数料%]])</f>
        <v/>
      </c>
      <c r="L106" s="19" t="str">
        <f>IF(テーブル1[[#This Row],[送料]]="","",テーブル1[[#This Row],[送料]]*テーブル1[[#This Row],[落札手数料%]])</f>
        <v/>
      </c>
      <c r="M106" s="19" t="str">
        <f>IF(テーブル1[[#This Row],[売上金額]]="","",テーブル1[[#This Row],[売上金額]]*($Y$2/100)+0.3)</f>
        <v/>
      </c>
      <c r="N106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06" s="4"/>
      <c r="P106" s="20" t="str">
        <f>IF(テーブル1[[#This Row],[為替]]="","",テーブル1[[#This Row],[売上総計$]]*テーブル1[[#This Row],[為替]])</f>
        <v/>
      </c>
      <c r="Q106" s="4"/>
      <c r="R106" s="11"/>
      <c r="S106" s="18"/>
      <c r="T106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Row],[送料割引%]]/100))+AB106</f>
        <v>#VALUE!</v>
      </c>
      <c r="U106" s="21" t="e">
        <f>IF(テーブル1[[#This Row],[利益]]="","",テーブル1[[#This Row],[利益]]/(テーブル1[[#This Row],[売上金額]]*テーブル1[[#This Row],[為替]]))</f>
        <v>#VALUE!</v>
      </c>
      <c r="V106" s="22"/>
      <c r="Z106" s="12" t="e">
        <f>テーブル1[[#This Row],[利益]]+(テーブル1[[#This Row],[仕入価格]]-(テーブル1[[#This Row],[仕入価格]]*0.925925925925926))</f>
        <v>#VALUE!</v>
      </c>
      <c r="AA106" s="12">
        <f>IF(テーブル1[[#This Row],[仕入先]]="楽天",F106*リスト!$E$12,IF(テーブル1[[#This Row],[仕入先]]="Yahooショップ",F106*リスト!$E$13,))</f>
        <v>0</v>
      </c>
      <c r="AB106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07" spans="1:28" x14ac:dyDescent="0.15">
      <c r="A107" s="2" t="str">
        <f t="shared" si="1"/>
        <v/>
      </c>
      <c r="C107" s="3"/>
      <c r="D107" s="3"/>
      <c r="E107" s="11"/>
      <c r="F107" s="4"/>
      <c r="G107" s="6"/>
      <c r="H107" s="6"/>
      <c r="I107" s="6" t="str">
        <f>IF(テーブル1[[#This Row],[商品価格]]="","",SUM(G107:H107))</f>
        <v/>
      </c>
      <c r="J107" s="7"/>
      <c r="K107" s="19" t="str">
        <f>IF(テーブル1[[#This Row],[商品価格]]="","",テーブル1[[#This Row],[商品価格]]*テーブル1[[#This Row],[落札手数料%]])</f>
        <v/>
      </c>
      <c r="L107" s="19" t="str">
        <f>IF(テーブル1[[#This Row],[送料]]="","",テーブル1[[#This Row],[送料]]*テーブル1[[#This Row],[落札手数料%]])</f>
        <v/>
      </c>
      <c r="M107" s="19" t="str">
        <f>IF(テーブル1[[#This Row],[売上金額]]="","",テーブル1[[#This Row],[売上金額]]*($Y$2/100)+0.3)</f>
        <v/>
      </c>
      <c r="N107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07" s="4"/>
      <c r="P107" s="20" t="str">
        <f>IF(テーブル1[[#This Row],[為替]]="","",テーブル1[[#This Row],[売上総計$]]*テーブル1[[#This Row],[為替]])</f>
        <v/>
      </c>
      <c r="Q107" s="4"/>
      <c r="R107" s="11"/>
      <c r="S107" s="18"/>
      <c r="T107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Row],[送料割引%]]/100))+AB107</f>
        <v>#VALUE!</v>
      </c>
      <c r="U107" s="21" t="e">
        <f>IF(テーブル1[[#This Row],[利益]]="","",テーブル1[[#This Row],[利益]]/(テーブル1[[#This Row],[売上金額]]*テーブル1[[#This Row],[為替]]))</f>
        <v>#VALUE!</v>
      </c>
      <c r="V107" s="22"/>
      <c r="Z107" s="12" t="e">
        <f>テーブル1[[#This Row],[利益]]+(テーブル1[[#This Row],[仕入価格]]-(テーブル1[[#This Row],[仕入価格]]*0.925925925925926))</f>
        <v>#VALUE!</v>
      </c>
      <c r="AA107" s="12">
        <f>IF(テーブル1[[#This Row],[仕入先]]="楽天",F107*リスト!$E$12,IF(テーブル1[[#This Row],[仕入先]]="Yahooショップ",F107*リスト!$E$13,))</f>
        <v>0</v>
      </c>
      <c r="AB107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08" spans="1:28" x14ac:dyDescent="0.15">
      <c r="A108" s="2" t="str">
        <f t="shared" si="1"/>
        <v/>
      </c>
      <c r="C108" s="3"/>
      <c r="D108" s="3"/>
      <c r="E108" s="11"/>
      <c r="F108" s="4"/>
      <c r="G108" s="6"/>
      <c r="H108" s="6"/>
      <c r="I108" s="6" t="str">
        <f>IF(テーブル1[[#This Row],[商品価格]]="","",SUM(G108:H108))</f>
        <v/>
      </c>
      <c r="J108" s="7"/>
      <c r="K108" s="19" t="str">
        <f>IF(テーブル1[[#This Row],[商品価格]]="","",テーブル1[[#This Row],[商品価格]]*テーブル1[[#This Row],[落札手数料%]])</f>
        <v/>
      </c>
      <c r="L108" s="19" t="str">
        <f>IF(テーブル1[[#This Row],[送料]]="","",テーブル1[[#This Row],[送料]]*テーブル1[[#This Row],[落札手数料%]])</f>
        <v/>
      </c>
      <c r="M108" s="19" t="str">
        <f>IF(テーブル1[[#This Row],[売上金額]]="","",テーブル1[[#This Row],[売上金額]]*($Y$2/100)+0.3)</f>
        <v/>
      </c>
      <c r="N108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08" s="4"/>
      <c r="P108" s="20" t="str">
        <f>IF(テーブル1[[#This Row],[為替]]="","",テーブル1[[#This Row],[売上総計$]]*テーブル1[[#This Row],[為替]])</f>
        <v/>
      </c>
      <c r="Q108" s="4"/>
      <c r="R108" s="11"/>
      <c r="S108" s="18"/>
      <c r="T108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Row],[送料割引%]]/100))+AB108</f>
        <v>#VALUE!</v>
      </c>
      <c r="U108" s="21" t="e">
        <f>IF(テーブル1[[#This Row],[利益]]="","",テーブル1[[#This Row],[利益]]/(テーブル1[[#This Row],[売上金額]]*テーブル1[[#This Row],[為替]]))</f>
        <v>#VALUE!</v>
      </c>
      <c r="V108" s="22"/>
      <c r="Z108" s="12" t="e">
        <f>テーブル1[[#This Row],[利益]]+(テーブル1[[#This Row],[仕入価格]]-(テーブル1[[#This Row],[仕入価格]]*0.925925925925926))</f>
        <v>#VALUE!</v>
      </c>
      <c r="AA108" s="12">
        <f>IF(テーブル1[[#This Row],[仕入先]]="楽天",F108*リスト!$E$12,IF(テーブル1[[#This Row],[仕入先]]="Yahooショップ",F108*リスト!$E$13,))</f>
        <v>0</v>
      </c>
      <c r="AB108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09" spans="1:28" x14ac:dyDescent="0.15">
      <c r="A109" s="2" t="str">
        <f t="shared" si="1"/>
        <v/>
      </c>
      <c r="C109" s="3"/>
      <c r="D109" s="3"/>
      <c r="E109" s="11"/>
      <c r="F109" s="4"/>
      <c r="G109" s="6"/>
      <c r="H109" s="6"/>
      <c r="I109" s="6" t="str">
        <f>IF(テーブル1[[#This Row],[商品価格]]="","",SUM(G109:H109))</f>
        <v/>
      </c>
      <c r="J109" s="7"/>
      <c r="K109" s="19" t="str">
        <f>IF(テーブル1[[#This Row],[商品価格]]="","",テーブル1[[#This Row],[商品価格]]*テーブル1[[#This Row],[落札手数料%]])</f>
        <v/>
      </c>
      <c r="L109" s="19" t="str">
        <f>IF(テーブル1[[#This Row],[送料]]="","",テーブル1[[#This Row],[送料]]*テーブル1[[#This Row],[落札手数料%]])</f>
        <v/>
      </c>
      <c r="M109" s="19" t="str">
        <f>IF(テーブル1[[#This Row],[売上金額]]="","",テーブル1[[#This Row],[売上金額]]*($Y$2/100)+0.3)</f>
        <v/>
      </c>
      <c r="N109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09" s="4"/>
      <c r="P109" s="20" t="str">
        <f>IF(テーブル1[[#This Row],[為替]]="","",テーブル1[[#This Row],[売上総計$]]*テーブル1[[#This Row],[為替]])</f>
        <v/>
      </c>
      <c r="Q109" s="4"/>
      <c r="R109" s="11"/>
      <c r="S109" s="18"/>
      <c r="T109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Row],[送料割引%]]/100))+AB109</f>
        <v>#VALUE!</v>
      </c>
      <c r="U109" s="21" t="e">
        <f>IF(テーブル1[[#This Row],[利益]]="","",テーブル1[[#This Row],[利益]]/(テーブル1[[#This Row],[売上金額]]*テーブル1[[#This Row],[為替]]))</f>
        <v>#VALUE!</v>
      </c>
      <c r="V109" s="22"/>
      <c r="Z109" s="12" t="e">
        <f>テーブル1[[#This Row],[利益]]+(テーブル1[[#This Row],[仕入価格]]-(テーブル1[[#This Row],[仕入価格]]*0.925925925925926))</f>
        <v>#VALUE!</v>
      </c>
      <c r="AA109" s="12">
        <f>IF(テーブル1[[#This Row],[仕入先]]="楽天",F109*リスト!$E$12,IF(テーブル1[[#This Row],[仕入先]]="Yahooショップ",F109*リスト!$E$13,))</f>
        <v>0</v>
      </c>
      <c r="AB109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10" spans="1:28" x14ac:dyDescent="0.15">
      <c r="A110" s="2" t="str">
        <f t="shared" si="1"/>
        <v/>
      </c>
      <c r="C110" s="3"/>
      <c r="D110" s="3"/>
      <c r="E110" s="11"/>
      <c r="F110" s="4"/>
      <c r="G110" s="6"/>
      <c r="H110" s="6"/>
      <c r="I110" s="6" t="str">
        <f>IF(テーブル1[[#This Row],[商品価格]]="","",SUM(G110:H110))</f>
        <v/>
      </c>
      <c r="J110" s="7"/>
      <c r="K110" s="19" t="str">
        <f>IF(テーブル1[[#This Row],[商品価格]]="","",テーブル1[[#This Row],[商品価格]]*テーブル1[[#This Row],[落札手数料%]])</f>
        <v/>
      </c>
      <c r="L110" s="19" t="str">
        <f>IF(テーブル1[[#This Row],[送料]]="","",テーブル1[[#This Row],[送料]]*テーブル1[[#This Row],[落札手数料%]])</f>
        <v/>
      </c>
      <c r="M110" s="19" t="str">
        <f>IF(テーブル1[[#This Row],[売上金額]]="","",テーブル1[[#This Row],[売上金額]]*($Y$2/100)+0.3)</f>
        <v/>
      </c>
      <c r="N110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10" s="4"/>
      <c r="P110" s="20" t="str">
        <f>IF(テーブル1[[#This Row],[為替]]="","",テーブル1[[#This Row],[売上総計$]]*テーブル1[[#This Row],[為替]])</f>
        <v/>
      </c>
      <c r="Q110" s="4"/>
      <c r="R110" s="11"/>
      <c r="S110" s="18"/>
      <c r="T110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Row],[送料割引%]]/100))+AB110</f>
        <v>#VALUE!</v>
      </c>
      <c r="U110" s="21" t="e">
        <f>IF(テーブル1[[#This Row],[利益]]="","",テーブル1[[#This Row],[利益]]/(テーブル1[[#This Row],[売上金額]]*テーブル1[[#This Row],[為替]]))</f>
        <v>#VALUE!</v>
      </c>
      <c r="V110" s="22"/>
      <c r="Z110" s="12" t="e">
        <f>テーブル1[[#This Row],[利益]]+(テーブル1[[#This Row],[仕入価格]]-(テーブル1[[#This Row],[仕入価格]]*0.925925925925926))</f>
        <v>#VALUE!</v>
      </c>
      <c r="AA110" s="12">
        <f>IF(テーブル1[[#This Row],[仕入先]]="楽天",F110*リスト!$E$12,IF(テーブル1[[#This Row],[仕入先]]="Yahooショップ",F110*リスト!$E$13,))</f>
        <v>0</v>
      </c>
      <c r="AB110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11" spans="1:28" x14ac:dyDescent="0.15">
      <c r="A111" s="2" t="str">
        <f t="shared" si="1"/>
        <v/>
      </c>
      <c r="C111" s="3"/>
      <c r="D111" s="3"/>
      <c r="E111" s="11"/>
      <c r="F111" s="4"/>
      <c r="G111" s="6"/>
      <c r="H111" s="6"/>
      <c r="I111" s="6" t="str">
        <f>IF(テーブル1[[#This Row],[商品価格]]="","",SUM(G111:H111))</f>
        <v/>
      </c>
      <c r="J111" s="7"/>
      <c r="K111" s="19" t="str">
        <f>IF(テーブル1[[#This Row],[商品価格]]="","",テーブル1[[#This Row],[商品価格]]*テーブル1[[#This Row],[落札手数料%]])</f>
        <v/>
      </c>
      <c r="L111" s="19" t="str">
        <f>IF(テーブル1[[#This Row],[送料]]="","",テーブル1[[#This Row],[送料]]*テーブル1[[#This Row],[落札手数料%]])</f>
        <v/>
      </c>
      <c r="M111" s="19" t="str">
        <f>IF(テーブル1[[#This Row],[売上金額]]="","",テーブル1[[#This Row],[売上金額]]*($Y$2/100)+0.3)</f>
        <v/>
      </c>
      <c r="N111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11" s="4"/>
      <c r="P111" s="20" t="str">
        <f>IF(テーブル1[[#This Row],[為替]]="","",テーブル1[[#This Row],[売上総計$]]*テーブル1[[#This Row],[為替]])</f>
        <v/>
      </c>
      <c r="Q111" s="4"/>
      <c r="R111" s="11"/>
      <c r="S111" s="18"/>
      <c r="T111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Row],[送料割引%]]/100))+AB111</f>
        <v>#VALUE!</v>
      </c>
      <c r="U111" s="21" t="e">
        <f>IF(テーブル1[[#This Row],[利益]]="","",テーブル1[[#This Row],[利益]]/(テーブル1[[#This Row],[売上金額]]*テーブル1[[#This Row],[為替]]))</f>
        <v>#VALUE!</v>
      </c>
      <c r="V111" s="22"/>
      <c r="Z111" s="12" t="e">
        <f>テーブル1[[#This Row],[利益]]+(テーブル1[[#This Row],[仕入価格]]-(テーブル1[[#This Row],[仕入価格]]*0.925925925925926))</f>
        <v>#VALUE!</v>
      </c>
      <c r="AA111" s="12">
        <f>IF(テーブル1[[#This Row],[仕入先]]="楽天",F111*リスト!$E$12,IF(テーブル1[[#This Row],[仕入先]]="Yahooショップ",F111*リスト!$E$13,))</f>
        <v>0</v>
      </c>
      <c r="AB111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12" spans="1:28" x14ac:dyDescent="0.15">
      <c r="A112" s="2" t="str">
        <f t="shared" si="1"/>
        <v/>
      </c>
      <c r="C112" s="3"/>
      <c r="D112" s="3"/>
      <c r="E112" s="11"/>
      <c r="F112" s="4"/>
      <c r="G112" s="6"/>
      <c r="H112" s="6"/>
      <c r="I112" s="6" t="str">
        <f>IF(テーブル1[[#This Row],[商品価格]]="","",SUM(G112:H112))</f>
        <v/>
      </c>
      <c r="J112" s="7"/>
      <c r="K112" s="19" t="str">
        <f>IF(テーブル1[[#This Row],[商品価格]]="","",テーブル1[[#This Row],[商品価格]]*テーブル1[[#This Row],[落札手数料%]])</f>
        <v/>
      </c>
      <c r="L112" s="19" t="str">
        <f>IF(テーブル1[[#This Row],[送料]]="","",テーブル1[[#This Row],[送料]]*テーブル1[[#This Row],[落札手数料%]])</f>
        <v/>
      </c>
      <c r="M112" s="19" t="str">
        <f>IF(テーブル1[[#This Row],[売上金額]]="","",テーブル1[[#This Row],[売上金額]]*($Y$2/100)+0.3)</f>
        <v/>
      </c>
      <c r="N112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12" s="4"/>
      <c r="P112" s="20" t="str">
        <f>IF(テーブル1[[#This Row],[為替]]="","",テーブル1[[#This Row],[売上総計$]]*テーブル1[[#This Row],[為替]])</f>
        <v/>
      </c>
      <c r="Q112" s="4"/>
      <c r="R112" s="11"/>
      <c r="S112" s="18"/>
      <c r="T112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Row],[送料割引%]]/100))+AB112</f>
        <v>#VALUE!</v>
      </c>
      <c r="U112" s="21" t="e">
        <f>IF(テーブル1[[#This Row],[利益]]="","",テーブル1[[#This Row],[利益]]/(テーブル1[[#This Row],[売上金額]]*テーブル1[[#This Row],[為替]]))</f>
        <v>#VALUE!</v>
      </c>
      <c r="V112" s="22"/>
      <c r="Z112" s="12" t="e">
        <f>テーブル1[[#This Row],[利益]]+(テーブル1[[#This Row],[仕入価格]]-(テーブル1[[#This Row],[仕入価格]]*0.925925925925926))</f>
        <v>#VALUE!</v>
      </c>
      <c r="AA112" s="12">
        <f>IF(テーブル1[[#This Row],[仕入先]]="楽天",F112*リスト!$E$12,IF(テーブル1[[#This Row],[仕入先]]="Yahooショップ",F112*リスト!$E$13,))</f>
        <v>0</v>
      </c>
      <c r="AB112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13" spans="1:28" x14ac:dyDescent="0.15">
      <c r="A113" s="2" t="str">
        <f t="shared" si="1"/>
        <v/>
      </c>
      <c r="C113" s="3"/>
      <c r="D113" s="3"/>
      <c r="E113" s="11"/>
      <c r="F113" s="4"/>
      <c r="G113" s="6"/>
      <c r="H113" s="6"/>
      <c r="I113" s="6" t="str">
        <f>IF(テーブル1[[#This Row],[商品価格]]="","",SUM(G113:H113))</f>
        <v/>
      </c>
      <c r="J113" s="7"/>
      <c r="K113" s="19" t="str">
        <f>IF(テーブル1[[#This Row],[商品価格]]="","",テーブル1[[#This Row],[商品価格]]*テーブル1[[#This Row],[落札手数料%]])</f>
        <v/>
      </c>
      <c r="L113" s="19" t="str">
        <f>IF(テーブル1[[#This Row],[送料]]="","",テーブル1[[#This Row],[送料]]*テーブル1[[#This Row],[落札手数料%]])</f>
        <v/>
      </c>
      <c r="M113" s="19" t="str">
        <f>IF(テーブル1[[#This Row],[売上金額]]="","",テーブル1[[#This Row],[売上金額]]*($Y$2/100)+0.3)</f>
        <v/>
      </c>
      <c r="N113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13" s="4"/>
      <c r="P113" s="20" t="str">
        <f>IF(テーブル1[[#This Row],[為替]]="","",テーブル1[[#This Row],[売上総計$]]*テーブル1[[#This Row],[為替]])</f>
        <v/>
      </c>
      <c r="Q113" s="4"/>
      <c r="R113" s="11"/>
      <c r="S113" s="18"/>
      <c r="T113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Row],[送料割引%]]/100))+AB113</f>
        <v>#VALUE!</v>
      </c>
      <c r="U113" s="21" t="e">
        <f>IF(テーブル1[[#This Row],[利益]]="","",テーブル1[[#This Row],[利益]]/(テーブル1[[#This Row],[売上金額]]*テーブル1[[#This Row],[為替]]))</f>
        <v>#VALUE!</v>
      </c>
      <c r="V113" s="22"/>
      <c r="Z113" s="12" t="e">
        <f>テーブル1[[#This Row],[利益]]+(テーブル1[[#This Row],[仕入価格]]-(テーブル1[[#This Row],[仕入価格]]*0.925925925925926))</f>
        <v>#VALUE!</v>
      </c>
      <c r="AA113" s="12">
        <f>IF(テーブル1[[#This Row],[仕入先]]="楽天",F113*リスト!$E$12,IF(テーブル1[[#This Row],[仕入先]]="Yahooショップ",F113*リスト!$E$13,))</f>
        <v>0</v>
      </c>
      <c r="AB113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14" spans="1:28" x14ac:dyDescent="0.15">
      <c r="A114" s="2" t="str">
        <f t="shared" si="1"/>
        <v/>
      </c>
      <c r="C114" s="3"/>
      <c r="D114" s="3"/>
      <c r="E114" s="11"/>
      <c r="F114" s="4"/>
      <c r="G114" s="6"/>
      <c r="H114" s="6"/>
      <c r="I114" s="6" t="str">
        <f>IF(テーブル1[[#This Row],[商品価格]]="","",SUM(G114:H114))</f>
        <v/>
      </c>
      <c r="J114" s="7"/>
      <c r="K114" s="19" t="str">
        <f>IF(テーブル1[[#This Row],[商品価格]]="","",テーブル1[[#This Row],[商品価格]]*テーブル1[[#This Row],[落札手数料%]])</f>
        <v/>
      </c>
      <c r="L114" s="19" t="str">
        <f>IF(テーブル1[[#This Row],[送料]]="","",テーブル1[[#This Row],[送料]]*テーブル1[[#This Row],[落札手数料%]])</f>
        <v/>
      </c>
      <c r="M114" s="19" t="str">
        <f>IF(テーブル1[[#This Row],[売上金額]]="","",テーブル1[[#This Row],[売上金額]]*($Y$2/100)+0.3)</f>
        <v/>
      </c>
      <c r="N114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14" s="4"/>
      <c r="P114" s="20" t="str">
        <f>IF(テーブル1[[#This Row],[為替]]="","",テーブル1[[#This Row],[売上総計$]]*テーブル1[[#This Row],[為替]])</f>
        <v/>
      </c>
      <c r="Q114" s="4"/>
      <c r="R114" s="11"/>
      <c r="S114" s="18"/>
      <c r="T114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Row],[送料割引%]]/100))+AB114</f>
        <v>#VALUE!</v>
      </c>
      <c r="U114" s="21" t="e">
        <f>IF(テーブル1[[#This Row],[利益]]="","",テーブル1[[#This Row],[利益]]/(テーブル1[[#This Row],[売上金額]]*テーブル1[[#This Row],[為替]]))</f>
        <v>#VALUE!</v>
      </c>
      <c r="V114" s="22"/>
      <c r="Z114" s="12" t="e">
        <f>テーブル1[[#This Row],[利益]]+(テーブル1[[#This Row],[仕入価格]]-(テーブル1[[#This Row],[仕入価格]]*0.925925925925926))</f>
        <v>#VALUE!</v>
      </c>
      <c r="AA114" s="12">
        <f>IF(テーブル1[[#This Row],[仕入先]]="楽天",F114*リスト!$E$12,IF(テーブル1[[#This Row],[仕入先]]="Yahooショップ",F114*リスト!$E$13,))</f>
        <v>0</v>
      </c>
      <c r="AB114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15" spans="1:28" x14ac:dyDescent="0.15">
      <c r="A115" s="2" t="str">
        <f t="shared" si="1"/>
        <v/>
      </c>
      <c r="C115" s="3"/>
      <c r="D115" s="3"/>
      <c r="E115" s="11"/>
      <c r="F115" s="4"/>
      <c r="G115" s="6"/>
      <c r="H115" s="6"/>
      <c r="I115" s="6" t="str">
        <f>IF(テーブル1[[#This Row],[商品価格]]="","",SUM(G115:H115))</f>
        <v/>
      </c>
      <c r="J115" s="7"/>
      <c r="K115" s="19" t="str">
        <f>IF(テーブル1[[#This Row],[商品価格]]="","",テーブル1[[#This Row],[商品価格]]*テーブル1[[#This Row],[落札手数料%]])</f>
        <v/>
      </c>
      <c r="L115" s="19" t="str">
        <f>IF(テーブル1[[#This Row],[送料]]="","",テーブル1[[#This Row],[送料]]*テーブル1[[#This Row],[落札手数料%]])</f>
        <v/>
      </c>
      <c r="M115" s="19" t="str">
        <f>IF(テーブル1[[#This Row],[売上金額]]="","",テーブル1[[#This Row],[売上金額]]*($Y$2/100)+0.3)</f>
        <v/>
      </c>
      <c r="N115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15" s="4"/>
      <c r="P115" s="20" t="str">
        <f>IF(テーブル1[[#This Row],[為替]]="","",テーブル1[[#This Row],[売上総計$]]*テーブル1[[#This Row],[為替]])</f>
        <v/>
      </c>
      <c r="Q115" s="4"/>
      <c r="R115" s="11"/>
      <c r="S115" s="18"/>
      <c r="T115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Row],[送料割引%]]/100))+AB115</f>
        <v>#VALUE!</v>
      </c>
      <c r="U115" s="21" t="e">
        <f>IF(テーブル1[[#This Row],[利益]]="","",テーブル1[[#This Row],[利益]]/(テーブル1[[#This Row],[売上金額]]*テーブル1[[#This Row],[為替]]))</f>
        <v>#VALUE!</v>
      </c>
      <c r="V115" s="22"/>
      <c r="Z115" s="12" t="e">
        <f>テーブル1[[#This Row],[利益]]+(テーブル1[[#This Row],[仕入価格]]-(テーブル1[[#This Row],[仕入価格]]*0.925925925925926))</f>
        <v>#VALUE!</v>
      </c>
      <c r="AA115" s="12">
        <f>IF(テーブル1[[#This Row],[仕入先]]="楽天",F115*リスト!$E$12,IF(テーブル1[[#This Row],[仕入先]]="Yahooショップ",F115*リスト!$E$13,))</f>
        <v>0</v>
      </c>
      <c r="AB115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16" spans="1:28" x14ac:dyDescent="0.15">
      <c r="A116" s="2" t="str">
        <f t="shared" si="1"/>
        <v/>
      </c>
      <c r="C116" s="3"/>
      <c r="D116" s="3"/>
      <c r="E116" s="11"/>
      <c r="F116" s="4"/>
      <c r="G116" s="6"/>
      <c r="H116" s="6"/>
      <c r="I116" s="6" t="str">
        <f>IF(テーブル1[[#This Row],[商品価格]]="","",SUM(G116:H116))</f>
        <v/>
      </c>
      <c r="J116" s="7"/>
      <c r="K116" s="19" t="str">
        <f>IF(テーブル1[[#This Row],[商品価格]]="","",テーブル1[[#This Row],[商品価格]]*テーブル1[[#This Row],[落札手数料%]])</f>
        <v/>
      </c>
      <c r="L116" s="19" t="str">
        <f>IF(テーブル1[[#This Row],[送料]]="","",テーブル1[[#This Row],[送料]]*テーブル1[[#This Row],[落札手数料%]])</f>
        <v/>
      </c>
      <c r="M116" s="19" t="str">
        <f>IF(テーブル1[[#This Row],[売上金額]]="","",テーブル1[[#This Row],[売上金額]]*($Y$2/100)+0.3)</f>
        <v/>
      </c>
      <c r="N116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16" s="4"/>
      <c r="P116" s="20" t="str">
        <f>IF(テーブル1[[#This Row],[為替]]="","",テーブル1[[#This Row],[売上総計$]]*テーブル1[[#This Row],[為替]])</f>
        <v/>
      </c>
      <c r="Q116" s="4"/>
      <c r="R116" s="11"/>
      <c r="S116" s="18"/>
      <c r="T116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Row],[送料割引%]]/100))+AB116</f>
        <v>#VALUE!</v>
      </c>
      <c r="U116" s="21" t="e">
        <f>IF(テーブル1[[#This Row],[利益]]="","",テーブル1[[#This Row],[利益]]/(テーブル1[[#This Row],[売上金額]]*テーブル1[[#This Row],[為替]]))</f>
        <v>#VALUE!</v>
      </c>
      <c r="V116" s="22"/>
      <c r="Z116" s="12" t="e">
        <f>テーブル1[[#This Row],[利益]]+(テーブル1[[#This Row],[仕入価格]]-(テーブル1[[#This Row],[仕入価格]]*0.925925925925926))</f>
        <v>#VALUE!</v>
      </c>
      <c r="AA116" s="12">
        <f>IF(テーブル1[[#This Row],[仕入先]]="楽天",F116*リスト!$E$12,IF(テーブル1[[#This Row],[仕入先]]="Yahooショップ",F116*リスト!$E$13,))</f>
        <v>0</v>
      </c>
      <c r="AB116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17" spans="1:28" x14ac:dyDescent="0.15">
      <c r="A117" s="2" t="str">
        <f t="shared" si="1"/>
        <v/>
      </c>
      <c r="C117" s="3"/>
      <c r="D117" s="3"/>
      <c r="E117" s="11"/>
      <c r="F117" s="4"/>
      <c r="G117" s="6"/>
      <c r="H117" s="6"/>
      <c r="I117" s="6" t="str">
        <f>IF(テーブル1[[#This Row],[商品価格]]="","",SUM(G117:H117))</f>
        <v/>
      </c>
      <c r="J117" s="7"/>
      <c r="K117" s="19" t="str">
        <f>IF(テーブル1[[#This Row],[商品価格]]="","",テーブル1[[#This Row],[商品価格]]*テーブル1[[#This Row],[落札手数料%]])</f>
        <v/>
      </c>
      <c r="L117" s="19" t="str">
        <f>IF(テーブル1[[#This Row],[送料]]="","",テーブル1[[#This Row],[送料]]*テーブル1[[#This Row],[落札手数料%]])</f>
        <v/>
      </c>
      <c r="M117" s="19" t="str">
        <f>IF(テーブル1[[#This Row],[売上金額]]="","",テーブル1[[#This Row],[売上金額]]*($Y$2/100)+0.3)</f>
        <v/>
      </c>
      <c r="N117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17" s="4"/>
      <c r="P117" s="20" t="str">
        <f>IF(テーブル1[[#This Row],[為替]]="","",テーブル1[[#This Row],[売上総計$]]*テーブル1[[#This Row],[為替]])</f>
        <v/>
      </c>
      <c r="Q117" s="4"/>
      <c r="R117" s="11"/>
      <c r="S117" s="18"/>
      <c r="T117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Row],[送料割引%]]/100))+AB117</f>
        <v>#VALUE!</v>
      </c>
      <c r="U117" s="21" t="e">
        <f>IF(テーブル1[[#This Row],[利益]]="","",テーブル1[[#This Row],[利益]]/(テーブル1[[#This Row],[売上金額]]*テーブル1[[#This Row],[為替]]))</f>
        <v>#VALUE!</v>
      </c>
      <c r="V117" s="22"/>
      <c r="Z117" s="12" t="e">
        <f>テーブル1[[#This Row],[利益]]+(テーブル1[[#This Row],[仕入価格]]-(テーブル1[[#This Row],[仕入価格]]*0.925925925925926))</f>
        <v>#VALUE!</v>
      </c>
      <c r="AA117" s="12">
        <f>IF(テーブル1[[#This Row],[仕入先]]="楽天",F117*リスト!$E$12,IF(テーブル1[[#This Row],[仕入先]]="Yahooショップ",F117*リスト!$E$13,))</f>
        <v>0</v>
      </c>
      <c r="AB117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18" spans="1:28" x14ac:dyDescent="0.15">
      <c r="A118" s="2" t="str">
        <f t="shared" si="1"/>
        <v/>
      </c>
      <c r="C118" s="3"/>
      <c r="D118" s="3"/>
      <c r="E118" s="11"/>
      <c r="F118" s="4"/>
      <c r="G118" s="6"/>
      <c r="H118" s="6"/>
      <c r="I118" s="6" t="str">
        <f>IF(テーブル1[[#This Row],[商品価格]]="","",SUM(G118:H118))</f>
        <v/>
      </c>
      <c r="J118" s="7"/>
      <c r="K118" s="19" t="str">
        <f>IF(テーブル1[[#This Row],[商品価格]]="","",テーブル1[[#This Row],[商品価格]]*テーブル1[[#This Row],[落札手数料%]])</f>
        <v/>
      </c>
      <c r="L118" s="19" t="str">
        <f>IF(テーブル1[[#This Row],[送料]]="","",テーブル1[[#This Row],[送料]]*テーブル1[[#This Row],[落札手数料%]])</f>
        <v/>
      </c>
      <c r="M118" s="19" t="str">
        <f>IF(テーブル1[[#This Row],[売上金額]]="","",テーブル1[[#This Row],[売上金額]]*($Y$2/100)+0.3)</f>
        <v/>
      </c>
      <c r="N118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18" s="4"/>
      <c r="P118" s="20" t="str">
        <f>IF(テーブル1[[#This Row],[為替]]="","",テーブル1[[#This Row],[売上総計$]]*テーブル1[[#This Row],[為替]])</f>
        <v/>
      </c>
      <c r="Q118" s="4"/>
      <c r="R118" s="11"/>
      <c r="S118" s="18"/>
      <c r="T118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Row],[送料割引%]]/100))+AB118</f>
        <v>#VALUE!</v>
      </c>
      <c r="U118" s="21" t="e">
        <f>IF(テーブル1[[#This Row],[利益]]="","",テーブル1[[#This Row],[利益]]/(テーブル1[[#This Row],[売上金額]]*テーブル1[[#This Row],[為替]]))</f>
        <v>#VALUE!</v>
      </c>
      <c r="V118" s="22"/>
      <c r="Z118" s="12" t="e">
        <f>テーブル1[[#This Row],[利益]]+(テーブル1[[#This Row],[仕入価格]]-(テーブル1[[#This Row],[仕入価格]]*0.925925925925926))</f>
        <v>#VALUE!</v>
      </c>
      <c r="AA118" s="12">
        <f>IF(テーブル1[[#This Row],[仕入先]]="楽天",F118*リスト!$E$12,IF(テーブル1[[#This Row],[仕入先]]="Yahooショップ",F118*リスト!$E$13,))</f>
        <v>0</v>
      </c>
      <c r="AB118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19" spans="1:28" x14ac:dyDescent="0.15">
      <c r="A119" s="2" t="str">
        <f t="shared" si="1"/>
        <v/>
      </c>
      <c r="C119" s="3"/>
      <c r="D119" s="3"/>
      <c r="E119" s="11"/>
      <c r="F119" s="4"/>
      <c r="G119" s="6"/>
      <c r="H119" s="6"/>
      <c r="I119" s="6" t="str">
        <f>IF(テーブル1[[#This Row],[商品価格]]="","",SUM(G119:H119))</f>
        <v/>
      </c>
      <c r="J119" s="7"/>
      <c r="K119" s="19" t="str">
        <f>IF(テーブル1[[#This Row],[商品価格]]="","",テーブル1[[#This Row],[商品価格]]*テーブル1[[#This Row],[落札手数料%]])</f>
        <v/>
      </c>
      <c r="L119" s="19" t="str">
        <f>IF(テーブル1[[#This Row],[送料]]="","",テーブル1[[#This Row],[送料]]*テーブル1[[#This Row],[落札手数料%]])</f>
        <v/>
      </c>
      <c r="M119" s="19" t="str">
        <f>IF(テーブル1[[#This Row],[売上金額]]="","",テーブル1[[#This Row],[売上金額]]*($Y$2/100)+0.3)</f>
        <v/>
      </c>
      <c r="N119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19" s="4"/>
      <c r="P119" s="20" t="str">
        <f>IF(テーブル1[[#This Row],[為替]]="","",テーブル1[[#This Row],[売上総計$]]*テーブル1[[#This Row],[為替]])</f>
        <v/>
      </c>
      <c r="Q119" s="4"/>
      <c r="R119" s="11"/>
      <c r="S119" s="18"/>
      <c r="T119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Row],[送料割引%]]/100))+AB119</f>
        <v>#VALUE!</v>
      </c>
      <c r="U119" s="21" t="e">
        <f>IF(テーブル1[[#This Row],[利益]]="","",テーブル1[[#This Row],[利益]]/(テーブル1[[#This Row],[売上金額]]*テーブル1[[#This Row],[為替]]))</f>
        <v>#VALUE!</v>
      </c>
      <c r="V119" s="22"/>
      <c r="Z119" s="12" t="e">
        <f>テーブル1[[#This Row],[利益]]+(テーブル1[[#This Row],[仕入価格]]-(テーブル1[[#This Row],[仕入価格]]*0.925925925925926))</f>
        <v>#VALUE!</v>
      </c>
      <c r="AA119" s="12">
        <f>IF(テーブル1[[#This Row],[仕入先]]="楽天",F119*リスト!$E$12,IF(テーブル1[[#This Row],[仕入先]]="Yahooショップ",F119*リスト!$E$13,))</f>
        <v>0</v>
      </c>
      <c r="AB119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20" spans="1:28" x14ac:dyDescent="0.15">
      <c r="A120" s="2" t="str">
        <f t="shared" si="1"/>
        <v/>
      </c>
      <c r="C120" s="3"/>
      <c r="D120" s="3"/>
      <c r="E120" s="11"/>
      <c r="F120" s="4"/>
      <c r="G120" s="6"/>
      <c r="H120" s="6"/>
      <c r="I120" s="6" t="str">
        <f>IF(テーブル1[[#This Row],[商品価格]]="","",SUM(G120:H120))</f>
        <v/>
      </c>
      <c r="J120" s="7"/>
      <c r="K120" s="19" t="str">
        <f>IF(テーブル1[[#This Row],[商品価格]]="","",テーブル1[[#This Row],[商品価格]]*テーブル1[[#This Row],[落札手数料%]])</f>
        <v/>
      </c>
      <c r="L120" s="19" t="str">
        <f>IF(テーブル1[[#This Row],[送料]]="","",テーブル1[[#This Row],[送料]]*テーブル1[[#This Row],[落札手数料%]])</f>
        <v/>
      </c>
      <c r="M120" s="19" t="str">
        <f>IF(テーブル1[[#This Row],[売上金額]]="","",テーブル1[[#This Row],[売上金額]]*($Y$2/100)+0.3)</f>
        <v/>
      </c>
      <c r="N120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20" s="4"/>
      <c r="P120" s="20" t="str">
        <f>IF(テーブル1[[#This Row],[為替]]="","",テーブル1[[#This Row],[売上総計$]]*テーブル1[[#This Row],[為替]])</f>
        <v/>
      </c>
      <c r="Q120" s="4"/>
      <c r="R120" s="11"/>
      <c r="S120" s="18"/>
      <c r="T120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Row],[送料割引%]]/100))+AB120</f>
        <v>#VALUE!</v>
      </c>
      <c r="U120" s="21" t="e">
        <f>IF(テーブル1[[#This Row],[利益]]="","",テーブル1[[#This Row],[利益]]/(テーブル1[[#This Row],[売上金額]]*テーブル1[[#This Row],[為替]]))</f>
        <v>#VALUE!</v>
      </c>
      <c r="V120" s="22"/>
      <c r="Z120" s="12" t="e">
        <f>テーブル1[[#This Row],[利益]]+(テーブル1[[#This Row],[仕入価格]]-(テーブル1[[#This Row],[仕入価格]]*0.925925925925926))</f>
        <v>#VALUE!</v>
      </c>
      <c r="AA120" s="12">
        <f>IF(テーブル1[[#This Row],[仕入先]]="楽天",F120*リスト!$E$12,IF(テーブル1[[#This Row],[仕入先]]="Yahooショップ",F120*リスト!$E$13,))</f>
        <v>0</v>
      </c>
      <c r="AB120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21" spans="1:28" x14ac:dyDescent="0.15">
      <c r="A121" s="2" t="str">
        <f t="shared" si="1"/>
        <v/>
      </c>
      <c r="C121" s="3"/>
      <c r="D121" s="3"/>
      <c r="E121" s="11"/>
      <c r="F121" s="4"/>
      <c r="G121" s="6"/>
      <c r="H121" s="6"/>
      <c r="I121" s="6" t="str">
        <f>IF(テーブル1[[#This Row],[商品価格]]="","",SUM(G121:H121))</f>
        <v/>
      </c>
      <c r="J121" s="7"/>
      <c r="K121" s="19" t="str">
        <f>IF(テーブル1[[#This Row],[商品価格]]="","",テーブル1[[#This Row],[商品価格]]*テーブル1[[#This Row],[落札手数料%]])</f>
        <v/>
      </c>
      <c r="L121" s="19" t="str">
        <f>IF(テーブル1[[#This Row],[送料]]="","",テーブル1[[#This Row],[送料]]*テーブル1[[#This Row],[落札手数料%]])</f>
        <v/>
      </c>
      <c r="M121" s="19" t="str">
        <f>IF(テーブル1[[#This Row],[売上金額]]="","",テーブル1[[#This Row],[売上金額]]*($Y$2/100)+0.3)</f>
        <v/>
      </c>
      <c r="N121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21" s="4"/>
      <c r="P121" s="20" t="str">
        <f>IF(テーブル1[[#This Row],[為替]]="","",テーブル1[[#This Row],[売上総計$]]*テーブル1[[#This Row],[為替]])</f>
        <v/>
      </c>
      <c r="Q121" s="4"/>
      <c r="R121" s="11"/>
      <c r="S121" s="18"/>
      <c r="T121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Row],[送料割引%]]/100))+AB121</f>
        <v>#VALUE!</v>
      </c>
      <c r="U121" s="21" t="e">
        <f>IF(テーブル1[[#This Row],[利益]]="","",テーブル1[[#This Row],[利益]]/(テーブル1[[#This Row],[売上金額]]*テーブル1[[#This Row],[為替]]))</f>
        <v>#VALUE!</v>
      </c>
      <c r="V121" s="22"/>
      <c r="Z121" s="12" t="e">
        <f>テーブル1[[#This Row],[利益]]+(テーブル1[[#This Row],[仕入価格]]-(テーブル1[[#This Row],[仕入価格]]*0.925925925925926))</f>
        <v>#VALUE!</v>
      </c>
      <c r="AA121" s="12">
        <f>IF(テーブル1[[#This Row],[仕入先]]="楽天",F121*リスト!$E$12,IF(テーブル1[[#This Row],[仕入先]]="Yahooショップ",F121*リスト!$E$13,))</f>
        <v>0</v>
      </c>
      <c r="AB121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22" spans="1:28" x14ac:dyDescent="0.15">
      <c r="A122" s="2" t="str">
        <f t="shared" si="1"/>
        <v/>
      </c>
      <c r="C122" s="3"/>
      <c r="D122" s="3"/>
      <c r="E122" s="11"/>
      <c r="F122" s="4"/>
      <c r="G122" s="6"/>
      <c r="H122" s="6"/>
      <c r="I122" s="6" t="str">
        <f>IF(テーブル1[[#This Row],[商品価格]]="","",SUM(G122:H122))</f>
        <v/>
      </c>
      <c r="J122" s="7"/>
      <c r="K122" s="19" t="str">
        <f>IF(テーブル1[[#This Row],[商品価格]]="","",テーブル1[[#This Row],[商品価格]]*テーブル1[[#This Row],[落札手数料%]])</f>
        <v/>
      </c>
      <c r="L122" s="19" t="str">
        <f>IF(テーブル1[[#This Row],[送料]]="","",テーブル1[[#This Row],[送料]]*テーブル1[[#This Row],[落札手数料%]])</f>
        <v/>
      </c>
      <c r="M122" s="19" t="str">
        <f>IF(テーブル1[[#This Row],[売上金額]]="","",テーブル1[[#This Row],[売上金額]]*($Y$2/100)+0.3)</f>
        <v/>
      </c>
      <c r="N122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22" s="4"/>
      <c r="P122" s="20" t="str">
        <f>IF(テーブル1[[#This Row],[為替]]="","",テーブル1[[#This Row],[売上総計$]]*テーブル1[[#This Row],[為替]])</f>
        <v/>
      </c>
      <c r="Q122" s="4"/>
      <c r="R122" s="11"/>
      <c r="S122" s="18"/>
      <c r="T122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Row],[送料割引%]]/100))+AB122</f>
        <v>#VALUE!</v>
      </c>
      <c r="U122" s="21" t="e">
        <f>IF(テーブル1[[#This Row],[利益]]="","",テーブル1[[#This Row],[利益]]/(テーブル1[[#This Row],[売上金額]]*テーブル1[[#This Row],[為替]]))</f>
        <v>#VALUE!</v>
      </c>
      <c r="V122" s="22"/>
      <c r="Z122" s="12" t="e">
        <f>テーブル1[[#This Row],[利益]]+(テーブル1[[#This Row],[仕入価格]]-(テーブル1[[#This Row],[仕入価格]]*0.925925925925926))</f>
        <v>#VALUE!</v>
      </c>
      <c r="AA122" s="12">
        <f>IF(テーブル1[[#This Row],[仕入先]]="楽天",F122*リスト!$E$12,IF(テーブル1[[#This Row],[仕入先]]="Yahooショップ",F122*リスト!$E$13,))</f>
        <v>0</v>
      </c>
      <c r="AB122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23" spans="1:28" x14ac:dyDescent="0.15">
      <c r="A123" s="2" t="str">
        <f t="shared" si="1"/>
        <v/>
      </c>
      <c r="C123" s="3"/>
      <c r="D123" s="3"/>
      <c r="E123" s="11"/>
      <c r="F123" s="4"/>
      <c r="G123" s="6"/>
      <c r="H123" s="6"/>
      <c r="I123" s="6" t="str">
        <f>IF(テーブル1[[#This Row],[商品価格]]="","",SUM(G123:H123))</f>
        <v/>
      </c>
      <c r="J123" s="7"/>
      <c r="K123" s="19" t="str">
        <f>IF(テーブル1[[#This Row],[商品価格]]="","",テーブル1[[#This Row],[商品価格]]*テーブル1[[#This Row],[落札手数料%]])</f>
        <v/>
      </c>
      <c r="L123" s="19" t="str">
        <f>IF(テーブル1[[#This Row],[送料]]="","",テーブル1[[#This Row],[送料]]*テーブル1[[#This Row],[落札手数料%]])</f>
        <v/>
      </c>
      <c r="M123" s="19" t="str">
        <f>IF(テーブル1[[#This Row],[売上金額]]="","",テーブル1[[#This Row],[売上金額]]*($Y$2/100)+0.3)</f>
        <v/>
      </c>
      <c r="N123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23" s="4"/>
      <c r="P123" s="20" t="str">
        <f>IF(テーブル1[[#This Row],[為替]]="","",テーブル1[[#This Row],[売上総計$]]*テーブル1[[#This Row],[為替]])</f>
        <v/>
      </c>
      <c r="Q123" s="4"/>
      <c r="R123" s="11"/>
      <c r="S123" s="18"/>
      <c r="T123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Row],[送料割引%]]/100))+AB123</f>
        <v>#VALUE!</v>
      </c>
      <c r="U123" s="21" t="e">
        <f>IF(テーブル1[[#This Row],[利益]]="","",テーブル1[[#This Row],[利益]]/(テーブル1[[#This Row],[売上金額]]*テーブル1[[#This Row],[為替]]))</f>
        <v>#VALUE!</v>
      </c>
      <c r="V123" s="22"/>
      <c r="Z123" s="12" t="e">
        <f>テーブル1[[#This Row],[利益]]+(テーブル1[[#This Row],[仕入価格]]-(テーブル1[[#This Row],[仕入価格]]*0.925925925925926))</f>
        <v>#VALUE!</v>
      </c>
      <c r="AA123" s="12">
        <f>IF(テーブル1[[#This Row],[仕入先]]="楽天",F123*リスト!$E$12,IF(テーブル1[[#This Row],[仕入先]]="Yahooショップ",F123*リスト!$E$13,))</f>
        <v>0</v>
      </c>
      <c r="AB123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24" spans="1:28" x14ac:dyDescent="0.15">
      <c r="A124" s="2" t="str">
        <f t="shared" si="1"/>
        <v/>
      </c>
      <c r="C124" s="3"/>
      <c r="D124" s="3"/>
      <c r="E124" s="11"/>
      <c r="F124" s="4"/>
      <c r="G124" s="6"/>
      <c r="H124" s="6"/>
      <c r="I124" s="6" t="str">
        <f>IF(テーブル1[[#This Row],[商品価格]]="","",SUM(G124:H124))</f>
        <v/>
      </c>
      <c r="J124" s="7"/>
      <c r="K124" s="19" t="str">
        <f>IF(テーブル1[[#This Row],[商品価格]]="","",テーブル1[[#This Row],[商品価格]]*テーブル1[[#This Row],[落札手数料%]])</f>
        <v/>
      </c>
      <c r="L124" s="19" t="str">
        <f>IF(テーブル1[[#This Row],[送料]]="","",テーブル1[[#This Row],[送料]]*テーブル1[[#This Row],[落札手数料%]])</f>
        <v/>
      </c>
      <c r="M124" s="19" t="str">
        <f>IF(テーブル1[[#This Row],[売上金額]]="","",テーブル1[[#This Row],[売上金額]]*($Y$2/100)+0.3)</f>
        <v/>
      </c>
      <c r="N124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24" s="4"/>
      <c r="P124" s="20" t="str">
        <f>IF(テーブル1[[#This Row],[為替]]="","",テーブル1[[#This Row],[売上総計$]]*テーブル1[[#This Row],[為替]])</f>
        <v/>
      </c>
      <c r="Q124" s="4"/>
      <c r="R124" s="11"/>
      <c r="S124" s="18"/>
      <c r="T124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Row],[送料割引%]]/100))+AB124</f>
        <v>#VALUE!</v>
      </c>
      <c r="U124" s="21" t="e">
        <f>IF(テーブル1[[#This Row],[利益]]="","",テーブル1[[#This Row],[利益]]/(テーブル1[[#This Row],[売上金額]]*テーブル1[[#This Row],[為替]]))</f>
        <v>#VALUE!</v>
      </c>
      <c r="V124" s="22"/>
      <c r="Z124" s="12" t="e">
        <f>テーブル1[[#This Row],[利益]]+(テーブル1[[#This Row],[仕入価格]]-(テーブル1[[#This Row],[仕入価格]]*0.925925925925926))</f>
        <v>#VALUE!</v>
      </c>
      <c r="AA124" s="12">
        <f>IF(テーブル1[[#This Row],[仕入先]]="楽天",F124*リスト!$E$12,IF(テーブル1[[#This Row],[仕入先]]="Yahooショップ",F124*リスト!$E$13,))</f>
        <v>0</v>
      </c>
      <c r="AB124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25" spans="1:28" x14ac:dyDescent="0.15">
      <c r="A125" s="2" t="str">
        <f t="shared" si="1"/>
        <v/>
      </c>
      <c r="C125" s="3"/>
      <c r="D125" s="3"/>
      <c r="E125" s="11"/>
      <c r="F125" s="4"/>
      <c r="G125" s="6"/>
      <c r="H125" s="6"/>
      <c r="I125" s="6" t="str">
        <f>IF(テーブル1[[#This Row],[商品価格]]="","",SUM(G125:H125))</f>
        <v/>
      </c>
      <c r="J125" s="7"/>
      <c r="K125" s="19" t="str">
        <f>IF(テーブル1[[#This Row],[商品価格]]="","",テーブル1[[#This Row],[商品価格]]*テーブル1[[#This Row],[落札手数料%]])</f>
        <v/>
      </c>
      <c r="L125" s="19" t="str">
        <f>IF(テーブル1[[#This Row],[送料]]="","",テーブル1[[#This Row],[送料]]*テーブル1[[#This Row],[落札手数料%]])</f>
        <v/>
      </c>
      <c r="M125" s="19" t="str">
        <f>IF(テーブル1[[#This Row],[売上金額]]="","",テーブル1[[#This Row],[売上金額]]*($Y$2/100)+0.3)</f>
        <v/>
      </c>
      <c r="N125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25" s="4"/>
      <c r="P125" s="20" t="str">
        <f>IF(テーブル1[[#This Row],[為替]]="","",テーブル1[[#This Row],[売上総計$]]*テーブル1[[#This Row],[為替]])</f>
        <v/>
      </c>
      <c r="Q125" s="4"/>
      <c r="R125" s="11"/>
      <c r="S125" s="18"/>
      <c r="T125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Row],[送料割引%]]/100))+AB125</f>
        <v>#VALUE!</v>
      </c>
      <c r="U125" s="21" t="e">
        <f>IF(テーブル1[[#This Row],[利益]]="","",テーブル1[[#This Row],[利益]]/(テーブル1[[#This Row],[売上金額]]*テーブル1[[#This Row],[為替]]))</f>
        <v>#VALUE!</v>
      </c>
      <c r="V125" s="22"/>
      <c r="Z125" s="12" t="e">
        <f>テーブル1[[#This Row],[利益]]+(テーブル1[[#This Row],[仕入価格]]-(テーブル1[[#This Row],[仕入価格]]*0.925925925925926))</f>
        <v>#VALUE!</v>
      </c>
      <c r="AA125" s="12">
        <f>IF(テーブル1[[#This Row],[仕入先]]="楽天",F125*リスト!$E$12,IF(テーブル1[[#This Row],[仕入先]]="Yahooショップ",F125*リスト!$E$13,))</f>
        <v>0</v>
      </c>
      <c r="AB125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26" spans="1:28" x14ac:dyDescent="0.15">
      <c r="A126" s="2" t="str">
        <f t="shared" si="1"/>
        <v/>
      </c>
      <c r="C126" s="3"/>
      <c r="D126" s="3"/>
      <c r="E126" s="11"/>
      <c r="F126" s="4"/>
      <c r="G126" s="6"/>
      <c r="H126" s="6"/>
      <c r="I126" s="6" t="str">
        <f>IF(テーブル1[[#This Row],[商品価格]]="","",SUM(G126:H126))</f>
        <v/>
      </c>
      <c r="J126" s="7"/>
      <c r="K126" s="19" t="str">
        <f>IF(テーブル1[[#This Row],[商品価格]]="","",テーブル1[[#This Row],[商品価格]]*テーブル1[[#This Row],[落札手数料%]])</f>
        <v/>
      </c>
      <c r="L126" s="19" t="str">
        <f>IF(テーブル1[[#This Row],[送料]]="","",テーブル1[[#This Row],[送料]]*テーブル1[[#This Row],[落札手数料%]])</f>
        <v/>
      </c>
      <c r="M126" s="19" t="str">
        <f>IF(テーブル1[[#This Row],[売上金額]]="","",テーブル1[[#This Row],[売上金額]]*($Y$2/100)+0.3)</f>
        <v/>
      </c>
      <c r="N126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26" s="4"/>
      <c r="P126" s="20" t="str">
        <f>IF(テーブル1[[#This Row],[為替]]="","",テーブル1[[#This Row],[売上総計$]]*テーブル1[[#This Row],[為替]])</f>
        <v/>
      </c>
      <c r="Q126" s="4"/>
      <c r="R126" s="11"/>
      <c r="S126" s="18"/>
      <c r="T126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Row],[送料割引%]]/100))+AB126</f>
        <v>#VALUE!</v>
      </c>
      <c r="U126" s="21" t="e">
        <f>IF(テーブル1[[#This Row],[利益]]="","",テーブル1[[#This Row],[利益]]/(テーブル1[[#This Row],[売上金額]]*テーブル1[[#This Row],[為替]]))</f>
        <v>#VALUE!</v>
      </c>
      <c r="V126" s="22"/>
      <c r="Z126" s="12" t="e">
        <f>テーブル1[[#This Row],[利益]]+(テーブル1[[#This Row],[仕入価格]]-(テーブル1[[#This Row],[仕入価格]]*0.925925925925926))</f>
        <v>#VALUE!</v>
      </c>
      <c r="AA126" s="12">
        <f>IF(テーブル1[[#This Row],[仕入先]]="楽天",F126*リスト!$E$12,IF(テーブル1[[#This Row],[仕入先]]="Yahooショップ",F126*リスト!$E$13,))</f>
        <v>0</v>
      </c>
      <c r="AB126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27" spans="1:28" x14ac:dyDescent="0.15">
      <c r="A127" s="2" t="str">
        <f t="shared" si="1"/>
        <v/>
      </c>
      <c r="C127" s="3"/>
      <c r="D127" s="3"/>
      <c r="E127" s="11"/>
      <c r="F127" s="4"/>
      <c r="G127" s="6"/>
      <c r="H127" s="6"/>
      <c r="I127" s="6" t="str">
        <f>IF(テーブル1[[#This Row],[商品価格]]="","",SUM(G127:H127))</f>
        <v/>
      </c>
      <c r="J127" s="7"/>
      <c r="K127" s="19" t="str">
        <f>IF(テーブル1[[#This Row],[商品価格]]="","",テーブル1[[#This Row],[商品価格]]*テーブル1[[#This Row],[落札手数料%]])</f>
        <v/>
      </c>
      <c r="L127" s="19" t="str">
        <f>IF(テーブル1[[#This Row],[送料]]="","",テーブル1[[#This Row],[送料]]*テーブル1[[#This Row],[落札手数料%]])</f>
        <v/>
      </c>
      <c r="M127" s="19" t="str">
        <f>IF(テーブル1[[#This Row],[売上金額]]="","",テーブル1[[#This Row],[売上金額]]*($Y$2/100)+0.3)</f>
        <v/>
      </c>
      <c r="N127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27" s="4"/>
      <c r="P127" s="20" t="str">
        <f>IF(テーブル1[[#This Row],[為替]]="","",テーブル1[[#This Row],[売上総計$]]*テーブル1[[#This Row],[為替]])</f>
        <v/>
      </c>
      <c r="Q127" s="4"/>
      <c r="R127" s="11"/>
      <c r="S127" s="18"/>
      <c r="T127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Row],[送料割引%]]/100))+AB127</f>
        <v>#VALUE!</v>
      </c>
      <c r="U127" s="21" t="e">
        <f>IF(テーブル1[[#This Row],[利益]]="","",テーブル1[[#This Row],[利益]]/(テーブル1[[#This Row],[売上金額]]*テーブル1[[#This Row],[為替]]))</f>
        <v>#VALUE!</v>
      </c>
      <c r="V127" s="22"/>
      <c r="Z127" s="12" t="e">
        <f>テーブル1[[#This Row],[利益]]+(テーブル1[[#This Row],[仕入価格]]-(テーブル1[[#This Row],[仕入価格]]*0.925925925925926))</f>
        <v>#VALUE!</v>
      </c>
      <c r="AA127" s="12">
        <f>IF(テーブル1[[#This Row],[仕入先]]="楽天",F127*リスト!$E$12,IF(テーブル1[[#This Row],[仕入先]]="Yahooショップ",F127*リスト!$E$13,))</f>
        <v>0</v>
      </c>
      <c r="AB127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28" spans="1:28" x14ac:dyDescent="0.15">
      <c r="A128" s="2" t="str">
        <f t="shared" si="1"/>
        <v/>
      </c>
      <c r="C128" s="3"/>
      <c r="D128" s="3"/>
      <c r="E128" s="11"/>
      <c r="F128" s="4"/>
      <c r="G128" s="6"/>
      <c r="H128" s="6"/>
      <c r="I128" s="6" t="str">
        <f>IF(テーブル1[[#This Row],[商品価格]]="","",SUM(G128:H128))</f>
        <v/>
      </c>
      <c r="J128" s="7"/>
      <c r="K128" s="19" t="str">
        <f>IF(テーブル1[[#This Row],[商品価格]]="","",テーブル1[[#This Row],[商品価格]]*テーブル1[[#This Row],[落札手数料%]])</f>
        <v/>
      </c>
      <c r="L128" s="19" t="str">
        <f>IF(テーブル1[[#This Row],[送料]]="","",テーブル1[[#This Row],[送料]]*テーブル1[[#This Row],[落札手数料%]])</f>
        <v/>
      </c>
      <c r="M128" s="19" t="str">
        <f>IF(テーブル1[[#This Row],[売上金額]]="","",テーブル1[[#This Row],[売上金額]]*($Y$2/100)+0.3)</f>
        <v/>
      </c>
      <c r="N128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28" s="4"/>
      <c r="P128" s="20" t="str">
        <f>IF(テーブル1[[#This Row],[為替]]="","",テーブル1[[#This Row],[売上総計$]]*テーブル1[[#This Row],[為替]])</f>
        <v/>
      </c>
      <c r="Q128" s="4"/>
      <c r="R128" s="11"/>
      <c r="S128" s="18"/>
      <c r="T128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Row],[送料割引%]]/100))+AB128</f>
        <v>#VALUE!</v>
      </c>
      <c r="U128" s="21" t="e">
        <f>IF(テーブル1[[#This Row],[利益]]="","",テーブル1[[#This Row],[利益]]/(テーブル1[[#This Row],[売上金額]]*テーブル1[[#This Row],[為替]]))</f>
        <v>#VALUE!</v>
      </c>
      <c r="V128" s="22"/>
      <c r="Z128" s="12" t="e">
        <f>テーブル1[[#This Row],[利益]]+(テーブル1[[#This Row],[仕入価格]]-(テーブル1[[#This Row],[仕入価格]]*0.925925925925926))</f>
        <v>#VALUE!</v>
      </c>
      <c r="AA128" s="12">
        <f>IF(テーブル1[[#This Row],[仕入先]]="楽天",F128*リスト!$E$12,IF(テーブル1[[#This Row],[仕入先]]="Yahooショップ",F128*リスト!$E$13,))</f>
        <v>0</v>
      </c>
      <c r="AB128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29" spans="1:28" x14ac:dyDescent="0.15">
      <c r="A129" s="2" t="str">
        <f t="shared" si="1"/>
        <v/>
      </c>
      <c r="C129" s="3"/>
      <c r="D129" s="3"/>
      <c r="E129" s="11"/>
      <c r="F129" s="4"/>
      <c r="G129" s="6"/>
      <c r="H129" s="6"/>
      <c r="I129" s="6" t="str">
        <f>IF(テーブル1[[#This Row],[商品価格]]="","",SUM(G129:H129))</f>
        <v/>
      </c>
      <c r="J129" s="7"/>
      <c r="K129" s="19" t="str">
        <f>IF(テーブル1[[#This Row],[商品価格]]="","",テーブル1[[#This Row],[商品価格]]*テーブル1[[#This Row],[落札手数料%]])</f>
        <v/>
      </c>
      <c r="L129" s="19" t="str">
        <f>IF(テーブル1[[#This Row],[送料]]="","",テーブル1[[#This Row],[送料]]*テーブル1[[#This Row],[落札手数料%]])</f>
        <v/>
      </c>
      <c r="M129" s="19" t="str">
        <f>IF(テーブル1[[#This Row],[売上金額]]="","",テーブル1[[#This Row],[売上金額]]*($Y$2/100)+0.3)</f>
        <v/>
      </c>
      <c r="N129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29" s="4"/>
      <c r="P129" s="20" t="str">
        <f>IF(テーブル1[[#This Row],[為替]]="","",テーブル1[[#This Row],[売上総計$]]*テーブル1[[#This Row],[為替]])</f>
        <v/>
      </c>
      <c r="Q129" s="4"/>
      <c r="R129" s="11"/>
      <c r="S129" s="18"/>
      <c r="T129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Row],[送料割引%]]/100))+AB129</f>
        <v>#VALUE!</v>
      </c>
      <c r="U129" s="21" t="e">
        <f>IF(テーブル1[[#This Row],[利益]]="","",テーブル1[[#This Row],[利益]]/(テーブル1[[#This Row],[売上金額]]*テーブル1[[#This Row],[為替]]))</f>
        <v>#VALUE!</v>
      </c>
      <c r="V129" s="22"/>
      <c r="Z129" s="12" t="e">
        <f>テーブル1[[#This Row],[利益]]+(テーブル1[[#This Row],[仕入価格]]-(テーブル1[[#This Row],[仕入価格]]*0.925925925925926))</f>
        <v>#VALUE!</v>
      </c>
      <c r="AA129" s="12">
        <f>IF(テーブル1[[#This Row],[仕入先]]="楽天",F129*リスト!$E$12,IF(テーブル1[[#This Row],[仕入先]]="Yahooショップ",F129*リスト!$E$13,))</f>
        <v>0</v>
      </c>
      <c r="AB129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30" spans="1:28" x14ac:dyDescent="0.15">
      <c r="A130" s="2" t="str">
        <f t="shared" ref="A130:A193" si="2">IF(B130="", "", ROW()-1)</f>
        <v/>
      </c>
      <c r="C130" s="3"/>
      <c r="D130" s="3"/>
      <c r="E130" s="11"/>
      <c r="F130" s="4"/>
      <c r="G130" s="6"/>
      <c r="H130" s="6"/>
      <c r="I130" s="6" t="str">
        <f>IF(テーブル1[[#This Row],[商品価格]]="","",SUM(G130:H130))</f>
        <v/>
      </c>
      <c r="J130" s="7"/>
      <c r="K130" s="19" t="str">
        <f>IF(テーブル1[[#This Row],[商品価格]]="","",テーブル1[[#This Row],[商品価格]]*テーブル1[[#This Row],[落札手数料%]])</f>
        <v/>
      </c>
      <c r="L130" s="19" t="str">
        <f>IF(テーブル1[[#This Row],[送料]]="","",テーブル1[[#This Row],[送料]]*テーブル1[[#This Row],[落札手数料%]])</f>
        <v/>
      </c>
      <c r="M130" s="19" t="str">
        <f>IF(テーブル1[[#This Row],[売上金額]]="","",テーブル1[[#This Row],[売上金額]]*($Y$2/100)+0.3)</f>
        <v/>
      </c>
      <c r="N130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30" s="4"/>
      <c r="P130" s="20" t="str">
        <f>IF(テーブル1[[#This Row],[為替]]="","",テーブル1[[#This Row],[売上総計$]]*テーブル1[[#This Row],[為替]])</f>
        <v/>
      </c>
      <c r="Q130" s="4"/>
      <c r="R130" s="11"/>
      <c r="S130" s="18"/>
      <c r="T130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Row],[送料割引%]]/100))+AB130</f>
        <v>#VALUE!</v>
      </c>
      <c r="U130" s="21" t="e">
        <f>IF(テーブル1[[#This Row],[利益]]="","",テーブル1[[#This Row],[利益]]/(テーブル1[[#This Row],[売上金額]]*テーブル1[[#This Row],[為替]]))</f>
        <v>#VALUE!</v>
      </c>
      <c r="V130" s="22"/>
      <c r="Z130" s="12" t="e">
        <f>テーブル1[[#This Row],[利益]]+(テーブル1[[#This Row],[仕入価格]]-(テーブル1[[#This Row],[仕入価格]]*0.925925925925926))</f>
        <v>#VALUE!</v>
      </c>
      <c r="AA130" s="12">
        <f>IF(テーブル1[[#This Row],[仕入先]]="楽天",F130*リスト!$E$12,IF(テーブル1[[#This Row],[仕入先]]="Yahooショップ",F130*リスト!$E$13,))</f>
        <v>0</v>
      </c>
      <c r="AB130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31" spans="1:28" x14ac:dyDescent="0.15">
      <c r="A131" s="2" t="str">
        <f t="shared" si="2"/>
        <v/>
      </c>
      <c r="C131" s="3"/>
      <c r="D131" s="3"/>
      <c r="E131" s="11"/>
      <c r="F131" s="4"/>
      <c r="G131" s="6"/>
      <c r="H131" s="6"/>
      <c r="I131" s="6" t="str">
        <f>IF(テーブル1[[#This Row],[商品価格]]="","",SUM(G131:H131))</f>
        <v/>
      </c>
      <c r="J131" s="7"/>
      <c r="K131" s="19" t="str">
        <f>IF(テーブル1[[#This Row],[商品価格]]="","",テーブル1[[#This Row],[商品価格]]*テーブル1[[#This Row],[落札手数料%]])</f>
        <v/>
      </c>
      <c r="L131" s="19" t="str">
        <f>IF(テーブル1[[#This Row],[送料]]="","",テーブル1[[#This Row],[送料]]*テーブル1[[#This Row],[落札手数料%]])</f>
        <v/>
      </c>
      <c r="M131" s="19" t="str">
        <f>IF(テーブル1[[#This Row],[売上金額]]="","",テーブル1[[#This Row],[売上金額]]*($Y$2/100)+0.3)</f>
        <v/>
      </c>
      <c r="N131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31" s="4"/>
      <c r="P131" s="20" t="str">
        <f>IF(テーブル1[[#This Row],[為替]]="","",テーブル1[[#This Row],[売上総計$]]*テーブル1[[#This Row],[為替]])</f>
        <v/>
      </c>
      <c r="Q131" s="4"/>
      <c r="R131" s="11"/>
      <c r="S131" s="18"/>
      <c r="T131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Row],[送料割引%]]/100))+AB131</f>
        <v>#VALUE!</v>
      </c>
      <c r="U131" s="21" t="e">
        <f>IF(テーブル1[[#This Row],[利益]]="","",テーブル1[[#This Row],[利益]]/(テーブル1[[#This Row],[売上金額]]*テーブル1[[#This Row],[為替]]))</f>
        <v>#VALUE!</v>
      </c>
      <c r="V131" s="22"/>
      <c r="Z131" s="12" t="e">
        <f>テーブル1[[#This Row],[利益]]+(テーブル1[[#This Row],[仕入価格]]-(テーブル1[[#This Row],[仕入価格]]*0.925925925925926))</f>
        <v>#VALUE!</v>
      </c>
      <c r="AA131" s="12">
        <f>IF(テーブル1[[#This Row],[仕入先]]="楽天",F131*リスト!$E$12,IF(テーブル1[[#This Row],[仕入先]]="Yahooショップ",F131*リスト!$E$13,))</f>
        <v>0</v>
      </c>
      <c r="AB131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32" spans="1:28" x14ac:dyDescent="0.15">
      <c r="A132" s="2" t="str">
        <f t="shared" si="2"/>
        <v/>
      </c>
      <c r="C132" s="3"/>
      <c r="D132" s="3"/>
      <c r="E132" s="11"/>
      <c r="F132" s="4"/>
      <c r="G132" s="6"/>
      <c r="H132" s="6"/>
      <c r="I132" s="6" t="str">
        <f>IF(テーブル1[[#This Row],[商品価格]]="","",SUM(G132:H132))</f>
        <v/>
      </c>
      <c r="J132" s="7"/>
      <c r="K132" s="19" t="str">
        <f>IF(テーブル1[[#This Row],[商品価格]]="","",テーブル1[[#This Row],[商品価格]]*テーブル1[[#This Row],[落札手数料%]])</f>
        <v/>
      </c>
      <c r="L132" s="19" t="str">
        <f>IF(テーブル1[[#This Row],[送料]]="","",テーブル1[[#This Row],[送料]]*テーブル1[[#This Row],[落札手数料%]])</f>
        <v/>
      </c>
      <c r="M132" s="19" t="str">
        <f>IF(テーブル1[[#This Row],[売上金額]]="","",テーブル1[[#This Row],[売上金額]]*($Y$2/100)+0.3)</f>
        <v/>
      </c>
      <c r="N132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32" s="4"/>
      <c r="P132" s="20" t="str">
        <f>IF(テーブル1[[#This Row],[為替]]="","",テーブル1[[#This Row],[売上総計$]]*テーブル1[[#This Row],[為替]])</f>
        <v/>
      </c>
      <c r="Q132" s="4"/>
      <c r="R132" s="11"/>
      <c r="S132" s="18"/>
      <c r="T132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Row],[送料割引%]]/100))+AB132</f>
        <v>#VALUE!</v>
      </c>
      <c r="U132" s="21" t="e">
        <f>IF(テーブル1[[#This Row],[利益]]="","",テーブル1[[#This Row],[利益]]/(テーブル1[[#This Row],[売上金額]]*テーブル1[[#This Row],[為替]]))</f>
        <v>#VALUE!</v>
      </c>
      <c r="V132" s="22"/>
      <c r="Z132" s="12" t="e">
        <f>テーブル1[[#This Row],[利益]]+(テーブル1[[#This Row],[仕入価格]]-(テーブル1[[#This Row],[仕入価格]]*0.925925925925926))</f>
        <v>#VALUE!</v>
      </c>
      <c r="AA132" s="12">
        <f>IF(テーブル1[[#This Row],[仕入先]]="楽天",F132*リスト!$E$12,IF(テーブル1[[#This Row],[仕入先]]="Yahooショップ",F132*リスト!$E$13,))</f>
        <v>0</v>
      </c>
      <c r="AB132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33" spans="1:28" x14ac:dyDescent="0.15">
      <c r="A133" s="2" t="str">
        <f t="shared" si="2"/>
        <v/>
      </c>
      <c r="C133" s="3"/>
      <c r="D133" s="3"/>
      <c r="E133" s="11"/>
      <c r="F133" s="4"/>
      <c r="G133" s="6"/>
      <c r="H133" s="6"/>
      <c r="I133" s="6" t="str">
        <f>IF(テーブル1[[#This Row],[商品価格]]="","",SUM(G133:H133))</f>
        <v/>
      </c>
      <c r="J133" s="7"/>
      <c r="K133" s="19" t="str">
        <f>IF(テーブル1[[#This Row],[商品価格]]="","",テーブル1[[#This Row],[商品価格]]*テーブル1[[#This Row],[落札手数料%]])</f>
        <v/>
      </c>
      <c r="L133" s="19" t="str">
        <f>IF(テーブル1[[#This Row],[送料]]="","",テーブル1[[#This Row],[送料]]*テーブル1[[#This Row],[落札手数料%]])</f>
        <v/>
      </c>
      <c r="M133" s="19" t="str">
        <f>IF(テーブル1[[#This Row],[売上金額]]="","",テーブル1[[#This Row],[売上金額]]*($Y$2/100)+0.3)</f>
        <v/>
      </c>
      <c r="N133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33" s="4"/>
      <c r="P133" s="20" t="str">
        <f>IF(テーブル1[[#This Row],[為替]]="","",テーブル1[[#This Row],[売上総計$]]*テーブル1[[#This Row],[為替]])</f>
        <v/>
      </c>
      <c r="Q133" s="4"/>
      <c r="R133" s="11"/>
      <c r="S133" s="18"/>
      <c r="T133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Row],[送料割引%]]/100))+AB133</f>
        <v>#VALUE!</v>
      </c>
      <c r="U133" s="21" t="e">
        <f>IF(テーブル1[[#This Row],[利益]]="","",テーブル1[[#This Row],[利益]]/(テーブル1[[#This Row],[売上金額]]*テーブル1[[#This Row],[為替]]))</f>
        <v>#VALUE!</v>
      </c>
      <c r="V133" s="22"/>
      <c r="Z133" s="12" t="e">
        <f>テーブル1[[#This Row],[利益]]+(テーブル1[[#This Row],[仕入価格]]-(テーブル1[[#This Row],[仕入価格]]*0.925925925925926))</f>
        <v>#VALUE!</v>
      </c>
      <c r="AA133" s="12">
        <f>IF(テーブル1[[#This Row],[仕入先]]="楽天",F133*リスト!$E$12,IF(テーブル1[[#This Row],[仕入先]]="Yahooショップ",F133*リスト!$E$13,))</f>
        <v>0</v>
      </c>
      <c r="AB133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34" spans="1:28" x14ac:dyDescent="0.15">
      <c r="A134" s="2" t="str">
        <f t="shared" si="2"/>
        <v/>
      </c>
      <c r="C134" s="3"/>
      <c r="D134" s="3"/>
      <c r="E134" s="11"/>
      <c r="F134" s="4"/>
      <c r="G134" s="6"/>
      <c r="H134" s="6"/>
      <c r="I134" s="6" t="str">
        <f>IF(テーブル1[[#This Row],[商品価格]]="","",SUM(G134:H134))</f>
        <v/>
      </c>
      <c r="J134" s="7"/>
      <c r="K134" s="19" t="str">
        <f>IF(テーブル1[[#This Row],[商品価格]]="","",テーブル1[[#This Row],[商品価格]]*テーブル1[[#This Row],[落札手数料%]])</f>
        <v/>
      </c>
      <c r="L134" s="19" t="str">
        <f>IF(テーブル1[[#This Row],[送料]]="","",テーブル1[[#This Row],[送料]]*テーブル1[[#This Row],[落札手数料%]])</f>
        <v/>
      </c>
      <c r="M134" s="19" t="str">
        <f>IF(テーブル1[[#This Row],[売上金額]]="","",テーブル1[[#This Row],[売上金額]]*($Y$2/100)+0.3)</f>
        <v/>
      </c>
      <c r="N134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34" s="4"/>
      <c r="P134" s="20" t="str">
        <f>IF(テーブル1[[#This Row],[為替]]="","",テーブル1[[#This Row],[売上総計$]]*テーブル1[[#This Row],[為替]])</f>
        <v/>
      </c>
      <c r="Q134" s="4"/>
      <c r="R134" s="11"/>
      <c r="S134" s="18"/>
      <c r="T134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Row],[送料割引%]]/100))+AB134</f>
        <v>#VALUE!</v>
      </c>
      <c r="U134" s="21" t="e">
        <f>IF(テーブル1[[#This Row],[利益]]="","",テーブル1[[#This Row],[利益]]/(テーブル1[[#This Row],[売上金額]]*テーブル1[[#This Row],[為替]]))</f>
        <v>#VALUE!</v>
      </c>
      <c r="V134" s="22"/>
      <c r="Z134" s="12" t="e">
        <f>テーブル1[[#This Row],[利益]]+(テーブル1[[#This Row],[仕入価格]]-(テーブル1[[#This Row],[仕入価格]]*0.925925925925926))</f>
        <v>#VALUE!</v>
      </c>
      <c r="AA134" s="12">
        <f>IF(テーブル1[[#This Row],[仕入先]]="楽天",F134*リスト!$E$12,IF(テーブル1[[#This Row],[仕入先]]="Yahooショップ",F134*リスト!$E$13,))</f>
        <v>0</v>
      </c>
      <c r="AB134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35" spans="1:28" x14ac:dyDescent="0.15">
      <c r="A135" s="2" t="str">
        <f t="shared" si="2"/>
        <v/>
      </c>
      <c r="C135" s="3"/>
      <c r="D135" s="3"/>
      <c r="E135" s="11"/>
      <c r="F135" s="4"/>
      <c r="G135" s="6"/>
      <c r="H135" s="6"/>
      <c r="I135" s="6" t="str">
        <f>IF(テーブル1[[#This Row],[商品価格]]="","",SUM(G135:H135))</f>
        <v/>
      </c>
      <c r="J135" s="7"/>
      <c r="K135" s="19" t="str">
        <f>IF(テーブル1[[#This Row],[商品価格]]="","",テーブル1[[#This Row],[商品価格]]*テーブル1[[#This Row],[落札手数料%]])</f>
        <v/>
      </c>
      <c r="L135" s="19" t="str">
        <f>IF(テーブル1[[#This Row],[送料]]="","",テーブル1[[#This Row],[送料]]*テーブル1[[#This Row],[落札手数料%]])</f>
        <v/>
      </c>
      <c r="M135" s="19" t="str">
        <f>IF(テーブル1[[#This Row],[売上金額]]="","",テーブル1[[#This Row],[売上金額]]*($Y$2/100)+0.3)</f>
        <v/>
      </c>
      <c r="N135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35" s="4"/>
      <c r="P135" s="20" t="str">
        <f>IF(テーブル1[[#This Row],[為替]]="","",テーブル1[[#This Row],[売上総計$]]*テーブル1[[#This Row],[為替]])</f>
        <v/>
      </c>
      <c r="Q135" s="4"/>
      <c r="R135" s="11"/>
      <c r="S135" s="18"/>
      <c r="T135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Row],[送料割引%]]/100))+AB135</f>
        <v>#VALUE!</v>
      </c>
      <c r="U135" s="21" t="e">
        <f>IF(テーブル1[[#This Row],[利益]]="","",テーブル1[[#This Row],[利益]]/(テーブル1[[#This Row],[売上金額]]*テーブル1[[#This Row],[為替]]))</f>
        <v>#VALUE!</v>
      </c>
      <c r="V135" s="22"/>
      <c r="Z135" s="12" t="e">
        <f>テーブル1[[#This Row],[利益]]+(テーブル1[[#This Row],[仕入価格]]-(テーブル1[[#This Row],[仕入価格]]*0.925925925925926))</f>
        <v>#VALUE!</v>
      </c>
      <c r="AA135" s="12">
        <f>IF(テーブル1[[#This Row],[仕入先]]="楽天",F135*リスト!$E$12,IF(テーブル1[[#This Row],[仕入先]]="Yahooショップ",F135*リスト!$E$13,))</f>
        <v>0</v>
      </c>
      <c r="AB135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36" spans="1:28" x14ac:dyDescent="0.15">
      <c r="A136" s="2" t="str">
        <f t="shared" si="2"/>
        <v/>
      </c>
      <c r="C136" s="3"/>
      <c r="D136" s="3"/>
      <c r="E136" s="11"/>
      <c r="F136" s="4"/>
      <c r="G136" s="6"/>
      <c r="H136" s="6"/>
      <c r="I136" s="6" t="str">
        <f>IF(テーブル1[[#This Row],[商品価格]]="","",SUM(G136:H136))</f>
        <v/>
      </c>
      <c r="J136" s="7"/>
      <c r="K136" s="19" t="str">
        <f>IF(テーブル1[[#This Row],[商品価格]]="","",テーブル1[[#This Row],[商品価格]]*テーブル1[[#This Row],[落札手数料%]])</f>
        <v/>
      </c>
      <c r="L136" s="19" t="str">
        <f>IF(テーブル1[[#This Row],[送料]]="","",テーブル1[[#This Row],[送料]]*テーブル1[[#This Row],[落札手数料%]])</f>
        <v/>
      </c>
      <c r="M136" s="19" t="str">
        <f>IF(テーブル1[[#This Row],[売上金額]]="","",テーブル1[[#This Row],[売上金額]]*($Y$2/100)+0.3)</f>
        <v/>
      </c>
      <c r="N136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36" s="4"/>
      <c r="P136" s="20" t="str">
        <f>IF(テーブル1[[#This Row],[為替]]="","",テーブル1[[#This Row],[売上総計$]]*テーブル1[[#This Row],[為替]])</f>
        <v/>
      </c>
      <c r="Q136" s="4"/>
      <c r="R136" s="11"/>
      <c r="S136" s="18"/>
      <c r="T136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Row],[送料割引%]]/100))+AB136</f>
        <v>#VALUE!</v>
      </c>
      <c r="U136" s="21" t="e">
        <f>IF(テーブル1[[#This Row],[利益]]="","",テーブル1[[#This Row],[利益]]/(テーブル1[[#This Row],[売上金額]]*テーブル1[[#This Row],[為替]]))</f>
        <v>#VALUE!</v>
      </c>
      <c r="V136" s="22"/>
      <c r="Z136" s="12" t="e">
        <f>テーブル1[[#This Row],[利益]]+(テーブル1[[#This Row],[仕入価格]]-(テーブル1[[#This Row],[仕入価格]]*0.925925925925926))</f>
        <v>#VALUE!</v>
      </c>
      <c r="AA136" s="12">
        <f>IF(テーブル1[[#This Row],[仕入先]]="楽天",F136*リスト!$E$12,IF(テーブル1[[#This Row],[仕入先]]="Yahooショップ",F136*リスト!$E$13,))</f>
        <v>0</v>
      </c>
      <c r="AB136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37" spans="1:28" x14ac:dyDescent="0.15">
      <c r="A137" s="2" t="str">
        <f t="shared" si="2"/>
        <v/>
      </c>
      <c r="C137" s="3"/>
      <c r="D137" s="3"/>
      <c r="E137" s="11"/>
      <c r="F137" s="4"/>
      <c r="G137" s="6"/>
      <c r="H137" s="6"/>
      <c r="I137" s="6" t="str">
        <f>IF(テーブル1[[#This Row],[商品価格]]="","",SUM(G137:H137))</f>
        <v/>
      </c>
      <c r="J137" s="7"/>
      <c r="K137" s="19" t="str">
        <f>IF(テーブル1[[#This Row],[商品価格]]="","",テーブル1[[#This Row],[商品価格]]*テーブル1[[#This Row],[落札手数料%]])</f>
        <v/>
      </c>
      <c r="L137" s="19" t="str">
        <f>IF(テーブル1[[#This Row],[送料]]="","",テーブル1[[#This Row],[送料]]*テーブル1[[#This Row],[落札手数料%]])</f>
        <v/>
      </c>
      <c r="M137" s="19" t="str">
        <f>IF(テーブル1[[#This Row],[売上金額]]="","",テーブル1[[#This Row],[売上金額]]*($Y$2/100)+0.3)</f>
        <v/>
      </c>
      <c r="N137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37" s="4"/>
      <c r="P137" s="20" t="str">
        <f>IF(テーブル1[[#This Row],[為替]]="","",テーブル1[[#This Row],[売上総計$]]*テーブル1[[#This Row],[為替]])</f>
        <v/>
      </c>
      <c r="Q137" s="4"/>
      <c r="R137" s="11"/>
      <c r="S137" s="18"/>
      <c r="T137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Row],[送料割引%]]/100))+AB137</f>
        <v>#VALUE!</v>
      </c>
      <c r="U137" s="21" t="e">
        <f>IF(テーブル1[[#This Row],[利益]]="","",テーブル1[[#This Row],[利益]]/(テーブル1[[#This Row],[売上金額]]*テーブル1[[#This Row],[為替]]))</f>
        <v>#VALUE!</v>
      </c>
      <c r="V137" s="22"/>
      <c r="Z137" s="12" t="e">
        <f>テーブル1[[#This Row],[利益]]+(テーブル1[[#This Row],[仕入価格]]-(テーブル1[[#This Row],[仕入価格]]*0.925925925925926))</f>
        <v>#VALUE!</v>
      </c>
      <c r="AA137" s="12">
        <f>IF(テーブル1[[#This Row],[仕入先]]="楽天",F137*リスト!$E$12,IF(テーブル1[[#This Row],[仕入先]]="Yahooショップ",F137*リスト!$E$13,))</f>
        <v>0</v>
      </c>
      <c r="AB137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38" spans="1:28" x14ac:dyDescent="0.15">
      <c r="A138" s="2" t="str">
        <f t="shared" si="2"/>
        <v/>
      </c>
      <c r="C138" s="3"/>
      <c r="D138" s="3"/>
      <c r="E138" s="11"/>
      <c r="F138" s="4"/>
      <c r="G138" s="6"/>
      <c r="H138" s="6"/>
      <c r="I138" s="6" t="str">
        <f>IF(テーブル1[[#This Row],[商品価格]]="","",SUM(G138:H138))</f>
        <v/>
      </c>
      <c r="J138" s="7"/>
      <c r="K138" s="19" t="str">
        <f>IF(テーブル1[[#This Row],[商品価格]]="","",テーブル1[[#This Row],[商品価格]]*テーブル1[[#This Row],[落札手数料%]])</f>
        <v/>
      </c>
      <c r="L138" s="19" t="str">
        <f>IF(テーブル1[[#This Row],[送料]]="","",テーブル1[[#This Row],[送料]]*テーブル1[[#This Row],[落札手数料%]])</f>
        <v/>
      </c>
      <c r="M138" s="19" t="str">
        <f>IF(テーブル1[[#This Row],[売上金額]]="","",テーブル1[[#This Row],[売上金額]]*($Y$2/100)+0.3)</f>
        <v/>
      </c>
      <c r="N138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38" s="4"/>
      <c r="P138" s="20" t="str">
        <f>IF(テーブル1[[#This Row],[為替]]="","",テーブル1[[#This Row],[売上総計$]]*テーブル1[[#This Row],[為替]])</f>
        <v/>
      </c>
      <c r="Q138" s="4"/>
      <c r="R138" s="11"/>
      <c r="S138" s="18"/>
      <c r="T138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Row],[送料割引%]]/100))+AB138</f>
        <v>#VALUE!</v>
      </c>
      <c r="U138" s="21" t="e">
        <f>IF(テーブル1[[#This Row],[利益]]="","",テーブル1[[#This Row],[利益]]/(テーブル1[[#This Row],[売上金額]]*テーブル1[[#This Row],[為替]]))</f>
        <v>#VALUE!</v>
      </c>
      <c r="V138" s="22"/>
      <c r="Z138" s="12" t="e">
        <f>テーブル1[[#This Row],[利益]]+(テーブル1[[#This Row],[仕入価格]]-(テーブル1[[#This Row],[仕入価格]]*0.925925925925926))</f>
        <v>#VALUE!</v>
      </c>
      <c r="AA138" s="12">
        <f>IF(テーブル1[[#This Row],[仕入先]]="楽天",F138*リスト!$E$12,IF(テーブル1[[#This Row],[仕入先]]="Yahooショップ",F138*リスト!$E$13,))</f>
        <v>0</v>
      </c>
      <c r="AB138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39" spans="1:28" x14ac:dyDescent="0.15">
      <c r="A139" s="2" t="str">
        <f t="shared" si="2"/>
        <v/>
      </c>
      <c r="C139" s="3"/>
      <c r="D139" s="3"/>
      <c r="E139" s="11"/>
      <c r="F139" s="4"/>
      <c r="G139" s="6"/>
      <c r="H139" s="6"/>
      <c r="I139" s="6" t="str">
        <f>IF(テーブル1[[#This Row],[商品価格]]="","",SUM(G139:H139))</f>
        <v/>
      </c>
      <c r="J139" s="7"/>
      <c r="K139" s="19" t="str">
        <f>IF(テーブル1[[#This Row],[商品価格]]="","",テーブル1[[#This Row],[商品価格]]*テーブル1[[#This Row],[落札手数料%]])</f>
        <v/>
      </c>
      <c r="L139" s="19" t="str">
        <f>IF(テーブル1[[#This Row],[送料]]="","",テーブル1[[#This Row],[送料]]*テーブル1[[#This Row],[落札手数料%]])</f>
        <v/>
      </c>
      <c r="M139" s="19" t="str">
        <f>IF(テーブル1[[#This Row],[売上金額]]="","",テーブル1[[#This Row],[売上金額]]*($Y$2/100)+0.3)</f>
        <v/>
      </c>
      <c r="N139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39" s="4"/>
      <c r="P139" s="20" t="str">
        <f>IF(テーブル1[[#This Row],[為替]]="","",テーブル1[[#This Row],[売上総計$]]*テーブル1[[#This Row],[為替]])</f>
        <v/>
      </c>
      <c r="Q139" s="4"/>
      <c r="R139" s="11"/>
      <c r="S139" s="18"/>
      <c r="T139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Row],[送料割引%]]/100))+AB139</f>
        <v>#VALUE!</v>
      </c>
      <c r="U139" s="21" t="e">
        <f>IF(テーブル1[[#This Row],[利益]]="","",テーブル1[[#This Row],[利益]]/(テーブル1[[#This Row],[売上金額]]*テーブル1[[#This Row],[為替]]))</f>
        <v>#VALUE!</v>
      </c>
      <c r="V139" s="22"/>
      <c r="Z139" s="12" t="e">
        <f>テーブル1[[#This Row],[利益]]+(テーブル1[[#This Row],[仕入価格]]-(テーブル1[[#This Row],[仕入価格]]*0.925925925925926))</f>
        <v>#VALUE!</v>
      </c>
      <c r="AA139" s="12">
        <f>IF(テーブル1[[#This Row],[仕入先]]="楽天",F139*リスト!$E$12,IF(テーブル1[[#This Row],[仕入先]]="Yahooショップ",F139*リスト!$E$13,))</f>
        <v>0</v>
      </c>
      <c r="AB139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40" spans="1:28" x14ac:dyDescent="0.15">
      <c r="A140" s="2" t="str">
        <f t="shared" si="2"/>
        <v/>
      </c>
      <c r="C140" s="3"/>
      <c r="D140" s="3"/>
      <c r="E140" s="11"/>
      <c r="F140" s="4"/>
      <c r="G140" s="6"/>
      <c r="H140" s="6"/>
      <c r="I140" s="6" t="str">
        <f>IF(テーブル1[[#This Row],[商品価格]]="","",SUM(G140:H140))</f>
        <v/>
      </c>
      <c r="J140" s="7"/>
      <c r="K140" s="19" t="str">
        <f>IF(テーブル1[[#This Row],[商品価格]]="","",テーブル1[[#This Row],[商品価格]]*テーブル1[[#This Row],[落札手数料%]])</f>
        <v/>
      </c>
      <c r="L140" s="19" t="str">
        <f>IF(テーブル1[[#This Row],[送料]]="","",テーブル1[[#This Row],[送料]]*テーブル1[[#This Row],[落札手数料%]])</f>
        <v/>
      </c>
      <c r="M140" s="19" t="str">
        <f>IF(テーブル1[[#This Row],[売上金額]]="","",テーブル1[[#This Row],[売上金額]]*($Y$2/100)+0.3)</f>
        <v/>
      </c>
      <c r="N140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40" s="4"/>
      <c r="P140" s="20" t="str">
        <f>IF(テーブル1[[#This Row],[為替]]="","",テーブル1[[#This Row],[売上総計$]]*テーブル1[[#This Row],[為替]])</f>
        <v/>
      </c>
      <c r="Q140" s="4"/>
      <c r="R140" s="11"/>
      <c r="S140" s="18"/>
      <c r="T140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Row],[送料割引%]]/100))+AB140</f>
        <v>#VALUE!</v>
      </c>
      <c r="U140" s="21" t="e">
        <f>IF(テーブル1[[#This Row],[利益]]="","",テーブル1[[#This Row],[利益]]/(テーブル1[[#This Row],[売上金額]]*テーブル1[[#This Row],[為替]]))</f>
        <v>#VALUE!</v>
      </c>
      <c r="V140" s="22"/>
      <c r="Z140" s="12" t="e">
        <f>テーブル1[[#This Row],[利益]]+(テーブル1[[#This Row],[仕入価格]]-(テーブル1[[#This Row],[仕入価格]]*0.925925925925926))</f>
        <v>#VALUE!</v>
      </c>
      <c r="AA140" s="12">
        <f>IF(テーブル1[[#This Row],[仕入先]]="楽天",F140*リスト!$E$12,IF(テーブル1[[#This Row],[仕入先]]="Yahooショップ",F140*リスト!$E$13,))</f>
        <v>0</v>
      </c>
      <c r="AB140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41" spans="1:28" x14ac:dyDescent="0.15">
      <c r="A141" s="2" t="str">
        <f t="shared" si="2"/>
        <v/>
      </c>
      <c r="C141" s="3"/>
      <c r="D141" s="3"/>
      <c r="E141" s="11"/>
      <c r="F141" s="4"/>
      <c r="G141" s="6"/>
      <c r="H141" s="6"/>
      <c r="I141" s="6" t="str">
        <f>IF(テーブル1[[#This Row],[商品価格]]="","",SUM(G141:H141))</f>
        <v/>
      </c>
      <c r="J141" s="7"/>
      <c r="K141" s="19" t="str">
        <f>IF(テーブル1[[#This Row],[商品価格]]="","",テーブル1[[#This Row],[商品価格]]*テーブル1[[#This Row],[落札手数料%]])</f>
        <v/>
      </c>
      <c r="L141" s="19" t="str">
        <f>IF(テーブル1[[#This Row],[送料]]="","",テーブル1[[#This Row],[送料]]*テーブル1[[#This Row],[落札手数料%]])</f>
        <v/>
      </c>
      <c r="M141" s="19" t="str">
        <f>IF(テーブル1[[#This Row],[売上金額]]="","",テーブル1[[#This Row],[売上金額]]*($Y$2/100)+0.3)</f>
        <v/>
      </c>
      <c r="N141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41" s="4"/>
      <c r="P141" s="20" t="str">
        <f>IF(テーブル1[[#This Row],[為替]]="","",テーブル1[[#This Row],[売上総計$]]*テーブル1[[#This Row],[為替]])</f>
        <v/>
      </c>
      <c r="Q141" s="4"/>
      <c r="R141" s="11"/>
      <c r="S141" s="18"/>
      <c r="T141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Row],[送料割引%]]/100))+AB141</f>
        <v>#VALUE!</v>
      </c>
      <c r="U141" s="21" t="e">
        <f>IF(テーブル1[[#This Row],[利益]]="","",テーブル1[[#This Row],[利益]]/(テーブル1[[#This Row],[売上金額]]*テーブル1[[#This Row],[為替]]))</f>
        <v>#VALUE!</v>
      </c>
      <c r="V141" s="22"/>
      <c r="Z141" s="12" t="e">
        <f>テーブル1[[#This Row],[利益]]+(テーブル1[[#This Row],[仕入価格]]-(テーブル1[[#This Row],[仕入価格]]*0.925925925925926))</f>
        <v>#VALUE!</v>
      </c>
      <c r="AA141" s="12">
        <f>IF(テーブル1[[#This Row],[仕入先]]="楽天",F141*リスト!$E$12,IF(テーブル1[[#This Row],[仕入先]]="Yahooショップ",F141*リスト!$E$13,))</f>
        <v>0</v>
      </c>
      <c r="AB141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42" spans="1:28" x14ac:dyDescent="0.15">
      <c r="A142" s="2" t="str">
        <f t="shared" si="2"/>
        <v/>
      </c>
      <c r="C142" s="3"/>
      <c r="D142" s="3"/>
      <c r="E142" s="11"/>
      <c r="F142" s="4"/>
      <c r="G142" s="6"/>
      <c r="H142" s="6"/>
      <c r="I142" s="6" t="str">
        <f>IF(テーブル1[[#This Row],[商品価格]]="","",SUM(G142:H142))</f>
        <v/>
      </c>
      <c r="J142" s="7"/>
      <c r="K142" s="19" t="str">
        <f>IF(テーブル1[[#This Row],[商品価格]]="","",テーブル1[[#This Row],[商品価格]]*テーブル1[[#This Row],[落札手数料%]])</f>
        <v/>
      </c>
      <c r="L142" s="19" t="str">
        <f>IF(テーブル1[[#This Row],[送料]]="","",テーブル1[[#This Row],[送料]]*テーブル1[[#This Row],[落札手数料%]])</f>
        <v/>
      </c>
      <c r="M142" s="19" t="str">
        <f>IF(テーブル1[[#This Row],[売上金額]]="","",テーブル1[[#This Row],[売上金額]]*($Y$2/100)+0.3)</f>
        <v/>
      </c>
      <c r="N142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42" s="4"/>
      <c r="P142" s="20" t="str">
        <f>IF(テーブル1[[#This Row],[為替]]="","",テーブル1[[#This Row],[売上総計$]]*テーブル1[[#This Row],[為替]])</f>
        <v/>
      </c>
      <c r="Q142" s="4"/>
      <c r="R142" s="11"/>
      <c r="S142" s="18"/>
      <c r="T142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Row],[送料割引%]]/100))+AB142</f>
        <v>#VALUE!</v>
      </c>
      <c r="U142" s="21" t="e">
        <f>IF(テーブル1[[#This Row],[利益]]="","",テーブル1[[#This Row],[利益]]/(テーブル1[[#This Row],[売上金額]]*テーブル1[[#This Row],[為替]]))</f>
        <v>#VALUE!</v>
      </c>
      <c r="V142" s="22"/>
      <c r="Z142" s="12" t="e">
        <f>テーブル1[[#This Row],[利益]]+(テーブル1[[#This Row],[仕入価格]]-(テーブル1[[#This Row],[仕入価格]]*0.925925925925926))</f>
        <v>#VALUE!</v>
      </c>
      <c r="AA142" s="12">
        <f>IF(テーブル1[[#This Row],[仕入先]]="楽天",F142*リスト!$E$12,IF(テーブル1[[#This Row],[仕入先]]="Yahooショップ",F142*リスト!$E$13,))</f>
        <v>0</v>
      </c>
      <c r="AB142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43" spans="1:28" x14ac:dyDescent="0.15">
      <c r="A143" s="2" t="str">
        <f t="shared" si="2"/>
        <v/>
      </c>
      <c r="C143" s="3"/>
      <c r="D143" s="3"/>
      <c r="E143" s="11"/>
      <c r="F143" s="4"/>
      <c r="G143" s="6"/>
      <c r="H143" s="6"/>
      <c r="I143" s="6" t="str">
        <f>IF(テーブル1[[#This Row],[商品価格]]="","",SUM(G143:H143))</f>
        <v/>
      </c>
      <c r="J143" s="7"/>
      <c r="K143" s="19" t="str">
        <f>IF(テーブル1[[#This Row],[商品価格]]="","",テーブル1[[#This Row],[商品価格]]*テーブル1[[#This Row],[落札手数料%]])</f>
        <v/>
      </c>
      <c r="L143" s="19" t="str">
        <f>IF(テーブル1[[#This Row],[送料]]="","",テーブル1[[#This Row],[送料]]*テーブル1[[#This Row],[落札手数料%]])</f>
        <v/>
      </c>
      <c r="M143" s="19" t="str">
        <f>IF(テーブル1[[#This Row],[売上金額]]="","",テーブル1[[#This Row],[売上金額]]*($Y$2/100)+0.3)</f>
        <v/>
      </c>
      <c r="N143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43" s="4"/>
      <c r="P143" s="20" t="str">
        <f>IF(テーブル1[[#This Row],[為替]]="","",テーブル1[[#This Row],[売上総計$]]*テーブル1[[#This Row],[為替]])</f>
        <v/>
      </c>
      <c r="Q143" s="4"/>
      <c r="R143" s="11"/>
      <c r="S143" s="18"/>
      <c r="T143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Row],[送料割引%]]/100))+AB143</f>
        <v>#VALUE!</v>
      </c>
      <c r="U143" s="21" t="e">
        <f>IF(テーブル1[[#This Row],[利益]]="","",テーブル1[[#This Row],[利益]]/(テーブル1[[#This Row],[売上金額]]*テーブル1[[#This Row],[為替]]))</f>
        <v>#VALUE!</v>
      </c>
      <c r="V143" s="22"/>
      <c r="Z143" s="12" t="e">
        <f>テーブル1[[#This Row],[利益]]+(テーブル1[[#This Row],[仕入価格]]-(テーブル1[[#This Row],[仕入価格]]*0.925925925925926))</f>
        <v>#VALUE!</v>
      </c>
      <c r="AA143" s="12">
        <f>IF(テーブル1[[#This Row],[仕入先]]="楽天",F143*リスト!$E$12,IF(テーブル1[[#This Row],[仕入先]]="Yahooショップ",F143*リスト!$E$13,))</f>
        <v>0</v>
      </c>
      <c r="AB143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44" spans="1:28" x14ac:dyDescent="0.15">
      <c r="A144" s="2" t="str">
        <f t="shared" si="2"/>
        <v/>
      </c>
      <c r="C144" s="3"/>
      <c r="D144" s="3"/>
      <c r="E144" s="11"/>
      <c r="F144" s="4"/>
      <c r="G144" s="6"/>
      <c r="H144" s="6"/>
      <c r="I144" s="6" t="str">
        <f>IF(テーブル1[[#This Row],[商品価格]]="","",SUM(G144:H144))</f>
        <v/>
      </c>
      <c r="J144" s="7"/>
      <c r="K144" s="19" t="str">
        <f>IF(テーブル1[[#This Row],[商品価格]]="","",テーブル1[[#This Row],[商品価格]]*テーブル1[[#This Row],[落札手数料%]])</f>
        <v/>
      </c>
      <c r="L144" s="19" t="str">
        <f>IF(テーブル1[[#This Row],[送料]]="","",テーブル1[[#This Row],[送料]]*テーブル1[[#This Row],[落札手数料%]])</f>
        <v/>
      </c>
      <c r="M144" s="19" t="str">
        <f>IF(テーブル1[[#This Row],[売上金額]]="","",テーブル1[[#This Row],[売上金額]]*($Y$2/100)+0.3)</f>
        <v/>
      </c>
      <c r="N144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44" s="4"/>
      <c r="P144" s="20" t="str">
        <f>IF(テーブル1[[#This Row],[為替]]="","",テーブル1[[#This Row],[売上総計$]]*テーブル1[[#This Row],[為替]])</f>
        <v/>
      </c>
      <c r="Q144" s="4"/>
      <c r="R144" s="11"/>
      <c r="S144" s="18"/>
      <c r="T144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Row],[送料割引%]]/100))+AB144</f>
        <v>#VALUE!</v>
      </c>
      <c r="U144" s="21" t="e">
        <f>IF(テーブル1[[#This Row],[利益]]="","",テーブル1[[#This Row],[利益]]/(テーブル1[[#This Row],[売上金額]]*テーブル1[[#This Row],[為替]]))</f>
        <v>#VALUE!</v>
      </c>
      <c r="V144" s="22"/>
      <c r="Z144" s="12" t="e">
        <f>テーブル1[[#This Row],[利益]]+(テーブル1[[#This Row],[仕入価格]]-(テーブル1[[#This Row],[仕入価格]]*0.925925925925926))</f>
        <v>#VALUE!</v>
      </c>
      <c r="AA144" s="12">
        <f>IF(テーブル1[[#This Row],[仕入先]]="楽天",F144*リスト!$E$12,IF(テーブル1[[#This Row],[仕入先]]="Yahooショップ",F144*リスト!$E$13,))</f>
        <v>0</v>
      </c>
      <c r="AB144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45" spans="1:28" x14ac:dyDescent="0.15">
      <c r="A145" s="2" t="str">
        <f t="shared" si="2"/>
        <v/>
      </c>
      <c r="C145" s="3"/>
      <c r="D145" s="3"/>
      <c r="E145" s="11"/>
      <c r="F145" s="4"/>
      <c r="G145" s="6"/>
      <c r="H145" s="6"/>
      <c r="I145" s="6" t="str">
        <f>IF(テーブル1[[#This Row],[商品価格]]="","",SUM(G145:H145))</f>
        <v/>
      </c>
      <c r="J145" s="7"/>
      <c r="K145" s="19" t="str">
        <f>IF(テーブル1[[#This Row],[商品価格]]="","",テーブル1[[#This Row],[商品価格]]*テーブル1[[#This Row],[落札手数料%]])</f>
        <v/>
      </c>
      <c r="L145" s="19" t="str">
        <f>IF(テーブル1[[#This Row],[送料]]="","",テーブル1[[#This Row],[送料]]*テーブル1[[#This Row],[落札手数料%]])</f>
        <v/>
      </c>
      <c r="M145" s="19" t="str">
        <f>IF(テーブル1[[#This Row],[売上金額]]="","",テーブル1[[#This Row],[売上金額]]*($Y$2/100)+0.3)</f>
        <v/>
      </c>
      <c r="N145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45" s="4"/>
      <c r="P145" s="20" t="str">
        <f>IF(テーブル1[[#This Row],[為替]]="","",テーブル1[[#This Row],[売上総計$]]*テーブル1[[#This Row],[為替]])</f>
        <v/>
      </c>
      <c r="Q145" s="4"/>
      <c r="R145" s="11"/>
      <c r="S145" s="18"/>
      <c r="T145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Row],[送料割引%]]/100))+AB145</f>
        <v>#VALUE!</v>
      </c>
      <c r="U145" s="21" t="e">
        <f>IF(テーブル1[[#This Row],[利益]]="","",テーブル1[[#This Row],[利益]]/(テーブル1[[#This Row],[売上金額]]*テーブル1[[#This Row],[為替]]))</f>
        <v>#VALUE!</v>
      </c>
      <c r="V145" s="22"/>
      <c r="Z145" s="12" t="e">
        <f>テーブル1[[#This Row],[利益]]+(テーブル1[[#This Row],[仕入価格]]-(テーブル1[[#This Row],[仕入価格]]*0.925925925925926))</f>
        <v>#VALUE!</v>
      </c>
      <c r="AA145" s="12">
        <f>IF(テーブル1[[#This Row],[仕入先]]="楽天",F145*リスト!$E$12,IF(テーブル1[[#This Row],[仕入先]]="Yahooショップ",F145*リスト!$E$13,))</f>
        <v>0</v>
      </c>
      <c r="AB145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46" spans="1:28" x14ac:dyDescent="0.15">
      <c r="A146" s="2" t="str">
        <f t="shared" si="2"/>
        <v/>
      </c>
      <c r="C146" s="3"/>
      <c r="D146" s="3"/>
      <c r="E146" s="11"/>
      <c r="F146" s="4"/>
      <c r="G146" s="6"/>
      <c r="H146" s="6"/>
      <c r="I146" s="6" t="str">
        <f>IF(テーブル1[[#This Row],[商品価格]]="","",SUM(G146:H146))</f>
        <v/>
      </c>
      <c r="J146" s="7"/>
      <c r="K146" s="19" t="str">
        <f>IF(テーブル1[[#This Row],[商品価格]]="","",テーブル1[[#This Row],[商品価格]]*テーブル1[[#This Row],[落札手数料%]])</f>
        <v/>
      </c>
      <c r="L146" s="19" t="str">
        <f>IF(テーブル1[[#This Row],[送料]]="","",テーブル1[[#This Row],[送料]]*テーブル1[[#This Row],[落札手数料%]])</f>
        <v/>
      </c>
      <c r="M146" s="19" t="str">
        <f>IF(テーブル1[[#This Row],[売上金額]]="","",テーブル1[[#This Row],[売上金額]]*($Y$2/100)+0.3)</f>
        <v/>
      </c>
      <c r="N146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46" s="4"/>
      <c r="P146" s="20" t="str">
        <f>IF(テーブル1[[#This Row],[為替]]="","",テーブル1[[#This Row],[売上総計$]]*テーブル1[[#This Row],[為替]])</f>
        <v/>
      </c>
      <c r="Q146" s="4"/>
      <c r="R146" s="11"/>
      <c r="S146" s="18"/>
      <c r="T146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Row],[送料割引%]]/100))+AB146</f>
        <v>#VALUE!</v>
      </c>
      <c r="U146" s="21" t="e">
        <f>IF(テーブル1[[#This Row],[利益]]="","",テーブル1[[#This Row],[利益]]/(テーブル1[[#This Row],[売上金額]]*テーブル1[[#This Row],[為替]]))</f>
        <v>#VALUE!</v>
      </c>
      <c r="V146" s="22"/>
      <c r="Z146" s="12" t="e">
        <f>テーブル1[[#This Row],[利益]]+(テーブル1[[#This Row],[仕入価格]]-(テーブル1[[#This Row],[仕入価格]]*0.925925925925926))</f>
        <v>#VALUE!</v>
      </c>
      <c r="AA146" s="12">
        <f>IF(テーブル1[[#This Row],[仕入先]]="楽天",F146*リスト!$E$12,IF(テーブル1[[#This Row],[仕入先]]="Yahooショップ",F146*リスト!$E$13,))</f>
        <v>0</v>
      </c>
      <c r="AB146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47" spans="1:28" x14ac:dyDescent="0.15">
      <c r="A147" s="2" t="str">
        <f t="shared" si="2"/>
        <v/>
      </c>
      <c r="C147" s="3"/>
      <c r="D147" s="3"/>
      <c r="E147" s="11"/>
      <c r="F147" s="4"/>
      <c r="G147" s="6"/>
      <c r="H147" s="6"/>
      <c r="I147" s="6" t="str">
        <f>IF(テーブル1[[#This Row],[商品価格]]="","",SUM(G147:H147))</f>
        <v/>
      </c>
      <c r="J147" s="7"/>
      <c r="K147" s="19" t="str">
        <f>IF(テーブル1[[#This Row],[商品価格]]="","",テーブル1[[#This Row],[商品価格]]*テーブル1[[#This Row],[落札手数料%]])</f>
        <v/>
      </c>
      <c r="L147" s="19" t="str">
        <f>IF(テーブル1[[#This Row],[送料]]="","",テーブル1[[#This Row],[送料]]*テーブル1[[#This Row],[落札手数料%]])</f>
        <v/>
      </c>
      <c r="M147" s="19" t="str">
        <f>IF(テーブル1[[#This Row],[売上金額]]="","",テーブル1[[#This Row],[売上金額]]*($Y$2/100)+0.3)</f>
        <v/>
      </c>
      <c r="N147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47" s="4"/>
      <c r="P147" s="20" t="str">
        <f>IF(テーブル1[[#This Row],[為替]]="","",テーブル1[[#This Row],[売上総計$]]*テーブル1[[#This Row],[為替]])</f>
        <v/>
      </c>
      <c r="Q147" s="4"/>
      <c r="R147" s="11"/>
      <c r="S147" s="18"/>
      <c r="T147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Row],[送料割引%]]/100))+AB147</f>
        <v>#VALUE!</v>
      </c>
      <c r="U147" s="21" t="e">
        <f>IF(テーブル1[[#This Row],[利益]]="","",テーブル1[[#This Row],[利益]]/(テーブル1[[#This Row],[売上金額]]*テーブル1[[#This Row],[為替]]))</f>
        <v>#VALUE!</v>
      </c>
      <c r="V147" s="22"/>
      <c r="Z147" s="12" t="e">
        <f>テーブル1[[#This Row],[利益]]+(テーブル1[[#This Row],[仕入価格]]-(テーブル1[[#This Row],[仕入価格]]*0.925925925925926))</f>
        <v>#VALUE!</v>
      </c>
      <c r="AA147" s="12">
        <f>IF(テーブル1[[#This Row],[仕入先]]="楽天",F147*リスト!$E$12,IF(テーブル1[[#This Row],[仕入先]]="Yahooショップ",F147*リスト!$E$13,))</f>
        <v>0</v>
      </c>
      <c r="AB147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48" spans="1:28" x14ac:dyDescent="0.15">
      <c r="A148" s="2" t="str">
        <f t="shared" si="2"/>
        <v/>
      </c>
      <c r="C148" s="3"/>
      <c r="D148" s="3"/>
      <c r="E148" s="11"/>
      <c r="F148" s="4"/>
      <c r="G148" s="6"/>
      <c r="H148" s="6"/>
      <c r="I148" s="6" t="str">
        <f>IF(テーブル1[[#This Row],[商品価格]]="","",SUM(G148:H148))</f>
        <v/>
      </c>
      <c r="J148" s="7"/>
      <c r="K148" s="19" t="str">
        <f>IF(テーブル1[[#This Row],[商品価格]]="","",テーブル1[[#This Row],[商品価格]]*テーブル1[[#This Row],[落札手数料%]])</f>
        <v/>
      </c>
      <c r="L148" s="19" t="str">
        <f>IF(テーブル1[[#This Row],[送料]]="","",テーブル1[[#This Row],[送料]]*テーブル1[[#This Row],[落札手数料%]])</f>
        <v/>
      </c>
      <c r="M148" s="19" t="str">
        <f>IF(テーブル1[[#This Row],[売上金額]]="","",テーブル1[[#This Row],[売上金額]]*($Y$2/100)+0.3)</f>
        <v/>
      </c>
      <c r="N148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48" s="4"/>
      <c r="P148" s="20" t="str">
        <f>IF(テーブル1[[#This Row],[為替]]="","",テーブル1[[#This Row],[売上総計$]]*テーブル1[[#This Row],[為替]])</f>
        <v/>
      </c>
      <c r="Q148" s="4"/>
      <c r="R148" s="11"/>
      <c r="S148" s="18"/>
      <c r="T148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Row],[送料割引%]]/100))+AB148</f>
        <v>#VALUE!</v>
      </c>
      <c r="U148" s="21" t="e">
        <f>IF(テーブル1[[#This Row],[利益]]="","",テーブル1[[#This Row],[利益]]/(テーブル1[[#This Row],[売上金額]]*テーブル1[[#This Row],[為替]]))</f>
        <v>#VALUE!</v>
      </c>
      <c r="V148" s="22"/>
      <c r="Z148" s="12" t="e">
        <f>テーブル1[[#This Row],[利益]]+(テーブル1[[#This Row],[仕入価格]]-(テーブル1[[#This Row],[仕入価格]]*0.925925925925926))</f>
        <v>#VALUE!</v>
      </c>
      <c r="AA148" s="12">
        <f>IF(テーブル1[[#This Row],[仕入先]]="楽天",F148*リスト!$E$12,IF(テーブル1[[#This Row],[仕入先]]="Yahooショップ",F148*リスト!$E$13,))</f>
        <v>0</v>
      </c>
      <c r="AB148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49" spans="1:28" x14ac:dyDescent="0.15">
      <c r="A149" s="2" t="str">
        <f t="shared" si="2"/>
        <v/>
      </c>
      <c r="C149" s="3"/>
      <c r="D149" s="3"/>
      <c r="E149" s="11"/>
      <c r="F149" s="4"/>
      <c r="G149" s="6"/>
      <c r="H149" s="6"/>
      <c r="I149" s="6" t="str">
        <f>IF(テーブル1[[#This Row],[商品価格]]="","",SUM(G149:H149))</f>
        <v/>
      </c>
      <c r="J149" s="7"/>
      <c r="K149" s="19" t="str">
        <f>IF(テーブル1[[#This Row],[商品価格]]="","",テーブル1[[#This Row],[商品価格]]*テーブル1[[#This Row],[落札手数料%]])</f>
        <v/>
      </c>
      <c r="L149" s="19" t="str">
        <f>IF(テーブル1[[#This Row],[送料]]="","",テーブル1[[#This Row],[送料]]*テーブル1[[#This Row],[落札手数料%]])</f>
        <v/>
      </c>
      <c r="M149" s="19" t="str">
        <f>IF(テーブル1[[#This Row],[売上金額]]="","",テーブル1[[#This Row],[売上金額]]*($Y$2/100)+0.3)</f>
        <v/>
      </c>
      <c r="N149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49" s="4"/>
      <c r="P149" s="20" t="str">
        <f>IF(テーブル1[[#This Row],[為替]]="","",テーブル1[[#This Row],[売上総計$]]*テーブル1[[#This Row],[為替]])</f>
        <v/>
      </c>
      <c r="Q149" s="4"/>
      <c r="R149" s="11"/>
      <c r="S149" s="18"/>
      <c r="T149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Row],[送料割引%]]/100))+AB149</f>
        <v>#VALUE!</v>
      </c>
      <c r="U149" s="21" t="e">
        <f>IF(テーブル1[[#This Row],[利益]]="","",テーブル1[[#This Row],[利益]]/(テーブル1[[#This Row],[売上金額]]*テーブル1[[#This Row],[為替]]))</f>
        <v>#VALUE!</v>
      </c>
      <c r="V149" s="22"/>
      <c r="Z149" s="12" t="e">
        <f>テーブル1[[#This Row],[利益]]+(テーブル1[[#This Row],[仕入価格]]-(テーブル1[[#This Row],[仕入価格]]*0.925925925925926))</f>
        <v>#VALUE!</v>
      </c>
      <c r="AA149" s="12">
        <f>IF(テーブル1[[#This Row],[仕入先]]="楽天",F149*リスト!$E$12,IF(テーブル1[[#This Row],[仕入先]]="Yahooショップ",F149*リスト!$E$13,))</f>
        <v>0</v>
      </c>
      <c r="AB149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50" spans="1:28" x14ac:dyDescent="0.15">
      <c r="A150" s="2" t="str">
        <f t="shared" si="2"/>
        <v/>
      </c>
      <c r="C150" s="3"/>
      <c r="D150" s="3"/>
      <c r="E150" s="11"/>
      <c r="F150" s="4"/>
      <c r="G150" s="6"/>
      <c r="H150" s="6"/>
      <c r="I150" s="6" t="str">
        <f>IF(テーブル1[[#This Row],[商品価格]]="","",SUM(G150:H150))</f>
        <v/>
      </c>
      <c r="J150" s="7"/>
      <c r="K150" s="19" t="str">
        <f>IF(テーブル1[[#This Row],[商品価格]]="","",テーブル1[[#This Row],[商品価格]]*テーブル1[[#This Row],[落札手数料%]])</f>
        <v/>
      </c>
      <c r="L150" s="19" t="str">
        <f>IF(テーブル1[[#This Row],[送料]]="","",テーブル1[[#This Row],[送料]]*テーブル1[[#This Row],[落札手数料%]])</f>
        <v/>
      </c>
      <c r="M150" s="19" t="str">
        <f>IF(テーブル1[[#This Row],[売上金額]]="","",テーブル1[[#This Row],[売上金額]]*($Y$2/100)+0.3)</f>
        <v/>
      </c>
      <c r="N150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50" s="4"/>
      <c r="P150" s="20" t="str">
        <f>IF(テーブル1[[#This Row],[為替]]="","",テーブル1[[#This Row],[売上総計$]]*テーブル1[[#This Row],[為替]])</f>
        <v/>
      </c>
      <c r="Q150" s="4"/>
      <c r="R150" s="11"/>
      <c r="S150" s="18"/>
      <c r="T150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Row],[送料割引%]]/100))+AB150</f>
        <v>#VALUE!</v>
      </c>
      <c r="U150" s="21" t="e">
        <f>IF(テーブル1[[#This Row],[利益]]="","",テーブル1[[#This Row],[利益]]/(テーブル1[[#This Row],[売上金額]]*テーブル1[[#This Row],[為替]]))</f>
        <v>#VALUE!</v>
      </c>
      <c r="V150" s="22"/>
      <c r="Z150" s="12" t="e">
        <f>テーブル1[[#This Row],[利益]]+(テーブル1[[#This Row],[仕入価格]]-(テーブル1[[#This Row],[仕入価格]]*0.925925925925926))</f>
        <v>#VALUE!</v>
      </c>
      <c r="AA150" s="12">
        <f>IF(テーブル1[[#This Row],[仕入先]]="楽天",F150*リスト!$E$12,IF(テーブル1[[#This Row],[仕入先]]="Yahooショップ",F150*リスト!$E$13,))</f>
        <v>0</v>
      </c>
      <c r="AB150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51" spans="1:28" x14ac:dyDescent="0.15">
      <c r="A151" s="2" t="str">
        <f t="shared" si="2"/>
        <v/>
      </c>
      <c r="C151" s="3"/>
      <c r="D151" s="3"/>
      <c r="E151" s="11"/>
      <c r="F151" s="4"/>
      <c r="G151" s="6"/>
      <c r="H151" s="6"/>
      <c r="I151" s="6" t="str">
        <f>IF(テーブル1[[#This Row],[商品価格]]="","",SUM(G151:H151))</f>
        <v/>
      </c>
      <c r="J151" s="7"/>
      <c r="K151" s="19" t="str">
        <f>IF(テーブル1[[#This Row],[商品価格]]="","",テーブル1[[#This Row],[商品価格]]*テーブル1[[#This Row],[落札手数料%]])</f>
        <v/>
      </c>
      <c r="L151" s="19" t="str">
        <f>IF(テーブル1[[#This Row],[送料]]="","",テーブル1[[#This Row],[送料]]*テーブル1[[#This Row],[落札手数料%]])</f>
        <v/>
      </c>
      <c r="M151" s="19" t="str">
        <f>IF(テーブル1[[#This Row],[売上金額]]="","",テーブル1[[#This Row],[売上金額]]*($Y$2/100)+0.3)</f>
        <v/>
      </c>
      <c r="N151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51" s="4"/>
      <c r="P151" s="20" t="str">
        <f>IF(テーブル1[[#This Row],[為替]]="","",テーブル1[[#This Row],[売上総計$]]*テーブル1[[#This Row],[為替]])</f>
        <v/>
      </c>
      <c r="Q151" s="4"/>
      <c r="R151" s="11"/>
      <c r="S151" s="18"/>
      <c r="T151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Row],[送料割引%]]/100))+AB151</f>
        <v>#VALUE!</v>
      </c>
      <c r="U151" s="21" t="e">
        <f>IF(テーブル1[[#This Row],[利益]]="","",テーブル1[[#This Row],[利益]]/(テーブル1[[#This Row],[売上金額]]*テーブル1[[#This Row],[為替]]))</f>
        <v>#VALUE!</v>
      </c>
      <c r="V151" s="22"/>
      <c r="Z151" s="12" t="e">
        <f>テーブル1[[#This Row],[利益]]+(テーブル1[[#This Row],[仕入価格]]-(テーブル1[[#This Row],[仕入価格]]*0.925925925925926))</f>
        <v>#VALUE!</v>
      </c>
      <c r="AA151" s="12">
        <f>IF(テーブル1[[#This Row],[仕入先]]="楽天",F151*リスト!$E$12,IF(テーブル1[[#This Row],[仕入先]]="Yahooショップ",F151*リスト!$E$13,))</f>
        <v>0</v>
      </c>
      <c r="AB151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52" spans="1:28" x14ac:dyDescent="0.15">
      <c r="A152" s="2" t="str">
        <f t="shared" si="2"/>
        <v/>
      </c>
      <c r="C152" s="3"/>
      <c r="D152" s="3"/>
      <c r="E152" s="11"/>
      <c r="F152" s="4"/>
      <c r="G152" s="6"/>
      <c r="H152" s="6"/>
      <c r="I152" s="6" t="str">
        <f>IF(テーブル1[[#This Row],[商品価格]]="","",SUM(G152:H152))</f>
        <v/>
      </c>
      <c r="J152" s="7"/>
      <c r="K152" s="19" t="str">
        <f>IF(テーブル1[[#This Row],[商品価格]]="","",テーブル1[[#This Row],[商品価格]]*テーブル1[[#This Row],[落札手数料%]])</f>
        <v/>
      </c>
      <c r="L152" s="19" t="str">
        <f>IF(テーブル1[[#This Row],[送料]]="","",テーブル1[[#This Row],[送料]]*テーブル1[[#This Row],[落札手数料%]])</f>
        <v/>
      </c>
      <c r="M152" s="19" t="str">
        <f>IF(テーブル1[[#This Row],[売上金額]]="","",テーブル1[[#This Row],[売上金額]]*($Y$2/100)+0.3)</f>
        <v/>
      </c>
      <c r="N152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52" s="4"/>
      <c r="P152" s="20" t="str">
        <f>IF(テーブル1[[#This Row],[為替]]="","",テーブル1[[#This Row],[売上総計$]]*テーブル1[[#This Row],[為替]])</f>
        <v/>
      </c>
      <c r="Q152" s="4"/>
      <c r="R152" s="11"/>
      <c r="S152" s="18"/>
      <c r="T152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Row],[送料割引%]]/100))+AB152</f>
        <v>#VALUE!</v>
      </c>
      <c r="U152" s="21" t="e">
        <f>IF(テーブル1[[#This Row],[利益]]="","",テーブル1[[#This Row],[利益]]/(テーブル1[[#This Row],[売上金額]]*テーブル1[[#This Row],[為替]]))</f>
        <v>#VALUE!</v>
      </c>
      <c r="V152" s="22"/>
      <c r="Z152" s="12" t="e">
        <f>テーブル1[[#This Row],[利益]]+(テーブル1[[#This Row],[仕入価格]]-(テーブル1[[#This Row],[仕入価格]]*0.925925925925926))</f>
        <v>#VALUE!</v>
      </c>
      <c r="AA152" s="12">
        <f>IF(テーブル1[[#This Row],[仕入先]]="楽天",F152*リスト!$E$12,IF(テーブル1[[#This Row],[仕入先]]="Yahooショップ",F152*リスト!$E$13,))</f>
        <v>0</v>
      </c>
      <c r="AB152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53" spans="1:28" x14ac:dyDescent="0.15">
      <c r="A153" s="2" t="str">
        <f t="shared" si="2"/>
        <v/>
      </c>
      <c r="C153" s="3"/>
      <c r="D153" s="3"/>
      <c r="E153" s="11"/>
      <c r="F153" s="4"/>
      <c r="G153" s="6"/>
      <c r="H153" s="6"/>
      <c r="I153" s="6" t="str">
        <f>IF(テーブル1[[#This Row],[商品価格]]="","",SUM(G153:H153))</f>
        <v/>
      </c>
      <c r="J153" s="7"/>
      <c r="K153" s="19" t="str">
        <f>IF(テーブル1[[#This Row],[商品価格]]="","",テーブル1[[#This Row],[商品価格]]*テーブル1[[#This Row],[落札手数料%]])</f>
        <v/>
      </c>
      <c r="L153" s="19" t="str">
        <f>IF(テーブル1[[#This Row],[送料]]="","",テーブル1[[#This Row],[送料]]*テーブル1[[#This Row],[落札手数料%]])</f>
        <v/>
      </c>
      <c r="M153" s="19" t="str">
        <f>IF(テーブル1[[#This Row],[売上金額]]="","",テーブル1[[#This Row],[売上金額]]*($Y$2/100)+0.3)</f>
        <v/>
      </c>
      <c r="N153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53" s="4"/>
      <c r="P153" s="20" t="str">
        <f>IF(テーブル1[[#This Row],[為替]]="","",テーブル1[[#This Row],[売上総計$]]*テーブル1[[#This Row],[為替]])</f>
        <v/>
      </c>
      <c r="Q153" s="4"/>
      <c r="R153" s="11"/>
      <c r="S153" s="18"/>
      <c r="T153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Row],[送料割引%]]/100))+AB153</f>
        <v>#VALUE!</v>
      </c>
      <c r="U153" s="21" t="e">
        <f>IF(テーブル1[[#This Row],[利益]]="","",テーブル1[[#This Row],[利益]]/(テーブル1[[#This Row],[売上金額]]*テーブル1[[#This Row],[為替]]))</f>
        <v>#VALUE!</v>
      </c>
      <c r="V153" s="22"/>
      <c r="Z153" s="12" t="e">
        <f>テーブル1[[#This Row],[利益]]+(テーブル1[[#This Row],[仕入価格]]-(テーブル1[[#This Row],[仕入価格]]*0.925925925925926))</f>
        <v>#VALUE!</v>
      </c>
      <c r="AA153" s="12">
        <f>IF(テーブル1[[#This Row],[仕入先]]="楽天",F153*リスト!$E$12,IF(テーブル1[[#This Row],[仕入先]]="Yahooショップ",F153*リスト!$E$13,))</f>
        <v>0</v>
      </c>
      <c r="AB153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54" spans="1:28" x14ac:dyDescent="0.15">
      <c r="A154" s="2" t="str">
        <f t="shared" si="2"/>
        <v/>
      </c>
      <c r="C154" s="3"/>
      <c r="D154" s="3"/>
      <c r="E154" s="11"/>
      <c r="F154" s="4"/>
      <c r="G154" s="6"/>
      <c r="H154" s="6"/>
      <c r="I154" s="6" t="str">
        <f>IF(テーブル1[[#This Row],[商品価格]]="","",SUM(G154:H154))</f>
        <v/>
      </c>
      <c r="J154" s="7"/>
      <c r="K154" s="19" t="str">
        <f>IF(テーブル1[[#This Row],[商品価格]]="","",テーブル1[[#This Row],[商品価格]]*テーブル1[[#This Row],[落札手数料%]])</f>
        <v/>
      </c>
      <c r="L154" s="19" t="str">
        <f>IF(テーブル1[[#This Row],[送料]]="","",テーブル1[[#This Row],[送料]]*テーブル1[[#This Row],[落札手数料%]])</f>
        <v/>
      </c>
      <c r="M154" s="19" t="str">
        <f>IF(テーブル1[[#This Row],[売上金額]]="","",テーブル1[[#This Row],[売上金額]]*($Y$2/100)+0.3)</f>
        <v/>
      </c>
      <c r="N154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54" s="4"/>
      <c r="P154" s="20" t="str">
        <f>IF(テーブル1[[#This Row],[為替]]="","",テーブル1[[#This Row],[売上総計$]]*テーブル1[[#This Row],[為替]])</f>
        <v/>
      </c>
      <c r="Q154" s="4"/>
      <c r="R154" s="11"/>
      <c r="S154" s="18"/>
      <c r="T154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Row],[送料割引%]]/100))+AB154</f>
        <v>#VALUE!</v>
      </c>
      <c r="U154" s="21" t="e">
        <f>IF(テーブル1[[#This Row],[利益]]="","",テーブル1[[#This Row],[利益]]/(テーブル1[[#This Row],[売上金額]]*テーブル1[[#This Row],[為替]]))</f>
        <v>#VALUE!</v>
      </c>
      <c r="V154" s="22"/>
      <c r="Z154" s="12" t="e">
        <f>テーブル1[[#This Row],[利益]]+(テーブル1[[#This Row],[仕入価格]]-(テーブル1[[#This Row],[仕入価格]]*0.925925925925926))</f>
        <v>#VALUE!</v>
      </c>
      <c r="AA154" s="12">
        <f>IF(テーブル1[[#This Row],[仕入先]]="楽天",F154*リスト!$E$12,IF(テーブル1[[#This Row],[仕入先]]="Yahooショップ",F154*リスト!$E$13,))</f>
        <v>0</v>
      </c>
      <c r="AB154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55" spans="1:28" x14ac:dyDescent="0.15">
      <c r="A155" s="2" t="str">
        <f t="shared" si="2"/>
        <v/>
      </c>
      <c r="C155" s="3"/>
      <c r="D155" s="3"/>
      <c r="E155" s="11"/>
      <c r="F155" s="4"/>
      <c r="G155" s="6"/>
      <c r="H155" s="6"/>
      <c r="I155" s="6" t="str">
        <f>IF(テーブル1[[#This Row],[商品価格]]="","",SUM(G155:H155))</f>
        <v/>
      </c>
      <c r="J155" s="7"/>
      <c r="K155" s="19" t="str">
        <f>IF(テーブル1[[#This Row],[商品価格]]="","",テーブル1[[#This Row],[商品価格]]*テーブル1[[#This Row],[落札手数料%]])</f>
        <v/>
      </c>
      <c r="L155" s="19" t="str">
        <f>IF(テーブル1[[#This Row],[送料]]="","",テーブル1[[#This Row],[送料]]*テーブル1[[#This Row],[落札手数料%]])</f>
        <v/>
      </c>
      <c r="M155" s="19" t="str">
        <f>IF(テーブル1[[#This Row],[売上金額]]="","",テーブル1[[#This Row],[売上金額]]*($Y$2/100)+0.3)</f>
        <v/>
      </c>
      <c r="N155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55" s="4"/>
      <c r="P155" s="20" t="str">
        <f>IF(テーブル1[[#This Row],[為替]]="","",テーブル1[[#This Row],[売上総計$]]*テーブル1[[#This Row],[為替]])</f>
        <v/>
      </c>
      <c r="Q155" s="4"/>
      <c r="R155" s="11"/>
      <c r="S155" s="18"/>
      <c r="T155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Row],[送料割引%]]/100))+AB155</f>
        <v>#VALUE!</v>
      </c>
      <c r="U155" s="21" t="e">
        <f>IF(テーブル1[[#This Row],[利益]]="","",テーブル1[[#This Row],[利益]]/(テーブル1[[#This Row],[売上金額]]*テーブル1[[#This Row],[為替]]))</f>
        <v>#VALUE!</v>
      </c>
      <c r="V155" s="22"/>
      <c r="Z155" s="12" t="e">
        <f>テーブル1[[#This Row],[利益]]+(テーブル1[[#This Row],[仕入価格]]-(テーブル1[[#This Row],[仕入価格]]*0.925925925925926))</f>
        <v>#VALUE!</v>
      </c>
      <c r="AA155" s="12">
        <f>IF(テーブル1[[#This Row],[仕入先]]="楽天",F155*リスト!$E$12,IF(テーブル1[[#This Row],[仕入先]]="Yahooショップ",F155*リスト!$E$13,))</f>
        <v>0</v>
      </c>
      <c r="AB155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56" spans="1:28" x14ac:dyDescent="0.15">
      <c r="A156" s="2" t="str">
        <f t="shared" si="2"/>
        <v/>
      </c>
      <c r="C156" s="3"/>
      <c r="D156" s="3"/>
      <c r="E156" s="11"/>
      <c r="F156" s="4"/>
      <c r="G156" s="6"/>
      <c r="H156" s="6"/>
      <c r="I156" s="6" t="str">
        <f>IF(テーブル1[[#This Row],[商品価格]]="","",SUM(G156:H156))</f>
        <v/>
      </c>
      <c r="J156" s="7"/>
      <c r="K156" s="19" t="str">
        <f>IF(テーブル1[[#This Row],[商品価格]]="","",テーブル1[[#This Row],[商品価格]]*テーブル1[[#This Row],[落札手数料%]])</f>
        <v/>
      </c>
      <c r="L156" s="19" t="str">
        <f>IF(テーブル1[[#This Row],[送料]]="","",テーブル1[[#This Row],[送料]]*テーブル1[[#This Row],[落札手数料%]])</f>
        <v/>
      </c>
      <c r="M156" s="19" t="str">
        <f>IF(テーブル1[[#This Row],[売上金額]]="","",テーブル1[[#This Row],[売上金額]]*($Y$2/100)+0.3)</f>
        <v/>
      </c>
      <c r="N156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56" s="4"/>
      <c r="P156" s="20" t="str">
        <f>IF(テーブル1[[#This Row],[為替]]="","",テーブル1[[#This Row],[売上総計$]]*テーブル1[[#This Row],[為替]])</f>
        <v/>
      </c>
      <c r="Q156" s="4"/>
      <c r="R156" s="11"/>
      <c r="S156" s="18"/>
      <c r="T156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Row],[送料割引%]]/100))+AB156</f>
        <v>#VALUE!</v>
      </c>
      <c r="U156" s="21" t="e">
        <f>IF(テーブル1[[#This Row],[利益]]="","",テーブル1[[#This Row],[利益]]/(テーブル1[[#This Row],[売上金額]]*テーブル1[[#This Row],[為替]]))</f>
        <v>#VALUE!</v>
      </c>
      <c r="V156" s="22"/>
      <c r="Z156" s="12" t="e">
        <f>テーブル1[[#This Row],[利益]]+(テーブル1[[#This Row],[仕入価格]]-(テーブル1[[#This Row],[仕入価格]]*0.925925925925926))</f>
        <v>#VALUE!</v>
      </c>
      <c r="AA156" s="12">
        <f>IF(テーブル1[[#This Row],[仕入先]]="楽天",F156*リスト!$E$12,IF(テーブル1[[#This Row],[仕入先]]="Yahooショップ",F156*リスト!$E$13,))</f>
        <v>0</v>
      </c>
      <c r="AB156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57" spans="1:28" x14ac:dyDescent="0.15">
      <c r="A157" s="2" t="str">
        <f t="shared" si="2"/>
        <v/>
      </c>
      <c r="C157" s="3"/>
      <c r="D157" s="3"/>
      <c r="E157" s="11"/>
      <c r="F157" s="4"/>
      <c r="G157" s="6"/>
      <c r="H157" s="6"/>
      <c r="I157" s="6" t="str">
        <f>IF(テーブル1[[#This Row],[商品価格]]="","",SUM(G157:H157))</f>
        <v/>
      </c>
      <c r="J157" s="7"/>
      <c r="K157" s="19" t="str">
        <f>IF(テーブル1[[#This Row],[商品価格]]="","",テーブル1[[#This Row],[商品価格]]*テーブル1[[#This Row],[落札手数料%]])</f>
        <v/>
      </c>
      <c r="L157" s="19" t="str">
        <f>IF(テーブル1[[#This Row],[送料]]="","",テーブル1[[#This Row],[送料]]*テーブル1[[#This Row],[落札手数料%]])</f>
        <v/>
      </c>
      <c r="M157" s="19" t="str">
        <f>IF(テーブル1[[#This Row],[売上金額]]="","",テーブル1[[#This Row],[売上金額]]*($Y$2/100)+0.3)</f>
        <v/>
      </c>
      <c r="N157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57" s="4"/>
      <c r="P157" s="20" t="str">
        <f>IF(テーブル1[[#This Row],[為替]]="","",テーブル1[[#This Row],[売上総計$]]*テーブル1[[#This Row],[為替]])</f>
        <v/>
      </c>
      <c r="Q157" s="4"/>
      <c r="R157" s="11"/>
      <c r="S157" s="18"/>
      <c r="T157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Row],[送料割引%]]/100))+AB157</f>
        <v>#VALUE!</v>
      </c>
      <c r="U157" s="21" t="e">
        <f>IF(テーブル1[[#This Row],[利益]]="","",テーブル1[[#This Row],[利益]]/(テーブル1[[#This Row],[売上金額]]*テーブル1[[#This Row],[為替]]))</f>
        <v>#VALUE!</v>
      </c>
      <c r="V157" s="22"/>
      <c r="Z157" s="12" t="e">
        <f>テーブル1[[#This Row],[利益]]+(テーブル1[[#This Row],[仕入価格]]-(テーブル1[[#This Row],[仕入価格]]*0.925925925925926))</f>
        <v>#VALUE!</v>
      </c>
      <c r="AA157" s="12">
        <f>IF(テーブル1[[#This Row],[仕入先]]="楽天",F157*リスト!$E$12,IF(テーブル1[[#This Row],[仕入先]]="Yahooショップ",F157*リスト!$E$13,))</f>
        <v>0</v>
      </c>
      <c r="AB157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58" spans="1:28" x14ac:dyDescent="0.15">
      <c r="A158" s="2" t="str">
        <f t="shared" si="2"/>
        <v/>
      </c>
      <c r="C158" s="3"/>
      <c r="D158" s="3"/>
      <c r="E158" s="11"/>
      <c r="F158" s="4"/>
      <c r="G158" s="6"/>
      <c r="H158" s="6"/>
      <c r="I158" s="6" t="str">
        <f>IF(テーブル1[[#This Row],[商品価格]]="","",SUM(G158:H158))</f>
        <v/>
      </c>
      <c r="J158" s="7"/>
      <c r="K158" s="19" t="str">
        <f>IF(テーブル1[[#This Row],[商品価格]]="","",テーブル1[[#This Row],[商品価格]]*テーブル1[[#This Row],[落札手数料%]])</f>
        <v/>
      </c>
      <c r="L158" s="19" t="str">
        <f>IF(テーブル1[[#This Row],[送料]]="","",テーブル1[[#This Row],[送料]]*テーブル1[[#This Row],[落札手数料%]])</f>
        <v/>
      </c>
      <c r="M158" s="19" t="str">
        <f>IF(テーブル1[[#This Row],[売上金額]]="","",テーブル1[[#This Row],[売上金額]]*($Y$2/100)+0.3)</f>
        <v/>
      </c>
      <c r="N158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58" s="4"/>
      <c r="P158" s="20" t="str">
        <f>IF(テーブル1[[#This Row],[為替]]="","",テーブル1[[#This Row],[売上総計$]]*テーブル1[[#This Row],[為替]])</f>
        <v/>
      </c>
      <c r="Q158" s="4"/>
      <c r="R158" s="11"/>
      <c r="S158" s="18"/>
      <c r="T158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Row],[送料割引%]]/100))+AB158</f>
        <v>#VALUE!</v>
      </c>
      <c r="U158" s="21" t="e">
        <f>IF(テーブル1[[#This Row],[利益]]="","",テーブル1[[#This Row],[利益]]/(テーブル1[[#This Row],[売上金額]]*テーブル1[[#This Row],[為替]]))</f>
        <v>#VALUE!</v>
      </c>
      <c r="V158" s="22"/>
      <c r="Z158" s="12" t="e">
        <f>テーブル1[[#This Row],[利益]]+(テーブル1[[#This Row],[仕入価格]]-(テーブル1[[#This Row],[仕入価格]]*0.925925925925926))</f>
        <v>#VALUE!</v>
      </c>
      <c r="AA158" s="12">
        <f>IF(テーブル1[[#This Row],[仕入先]]="楽天",F158*リスト!$E$12,IF(テーブル1[[#This Row],[仕入先]]="Yahooショップ",F158*リスト!$E$13,))</f>
        <v>0</v>
      </c>
      <c r="AB158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59" spans="1:28" x14ac:dyDescent="0.15">
      <c r="A159" s="2" t="str">
        <f t="shared" si="2"/>
        <v/>
      </c>
      <c r="C159" s="3"/>
      <c r="D159" s="3"/>
      <c r="E159" s="11"/>
      <c r="F159" s="4"/>
      <c r="G159" s="6"/>
      <c r="H159" s="6"/>
      <c r="I159" s="6" t="str">
        <f>IF(テーブル1[[#This Row],[商品価格]]="","",SUM(G159:H159))</f>
        <v/>
      </c>
      <c r="J159" s="7"/>
      <c r="K159" s="19" t="str">
        <f>IF(テーブル1[[#This Row],[商品価格]]="","",テーブル1[[#This Row],[商品価格]]*テーブル1[[#This Row],[落札手数料%]])</f>
        <v/>
      </c>
      <c r="L159" s="19" t="str">
        <f>IF(テーブル1[[#This Row],[送料]]="","",テーブル1[[#This Row],[送料]]*テーブル1[[#This Row],[落札手数料%]])</f>
        <v/>
      </c>
      <c r="M159" s="19" t="str">
        <f>IF(テーブル1[[#This Row],[売上金額]]="","",テーブル1[[#This Row],[売上金額]]*($Y$2/100)+0.3)</f>
        <v/>
      </c>
      <c r="N159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59" s="4"/>
      <c r="P159" s="20" t="str">
        <f>IF(テーブル1[[#This Row],[為替]]="","",テーブル1[[#This Row],[売上総計$]]*テーブル1[[#This Row],[為替]])</f>
        <v/>
      </c>
      <c r="Q159" s="4"/>
      <c r="R159" s="11"/>
      <c r="S159" s="18"/>
      <c r="T159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Row],[送料割引%]]/100))+AB159</f>
        <v>#VALUE!</v>
      </c>
      <c r="U159" s="21" t="e">
        <f>IF(テーブル1[[#This Row],[利益]]="","",テーブル1[[#This Row],[利益]]/(テーブル1[[#This Row],[売上金額]]*テーブル1[[#This Row],[為替]]))</f>
        <v>#VALUE!</v>
      </c>
      <c r="V159" s="22"/>
      <c r="Z159" s="12" t="e">
        <f>テーブル1[[#This Row],[利益]]+(テーブル1[[#This Row],[仕入価格]]-(テーブル1[[#This Row],[仕入価格]]*0.925925925925926))</f>
        <v>#VALUE!</v>
      </c>
      <c r="AA159" s="12">
        <f>IF(テーブル1[[#This Row],[仕入先]]="楽天",F159*リスト!$E$12,IF(テーブル1[[#This Row],[仕入先]]="Yahooショップ",F159*リスト!$E$13,))</f>
        <v>0</v>
      </c>
      <c r="AB159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60" spans="1:28" x14ac:dyDescent="0.15">
      <c r="A160" s="2" t="str">
        <f t="shared" si="2"/>
        <v/>
      </c>
      <c r="C160" s="3"/>
      <c r="D160" s="3"/>
      <c r="E160" s="11"/>
      <c r="F160" s="4"/>
      <c r="G160" s="6"/>
      <c r="H160" s="6"/>
      <c r="I160" s="6" t="str">
        <f>IF(テーブル1[[#This Row],[商品価格]]="","",SUM(G160:H160))</f>
        <v/>
      </c>
      <c r="J160" s="7"/>
      <c r="K160" s="19" t="str">
        <f>IF(テーブル1[[#This Row],[商品価格]]="","",テーブル1[[#This Row],[商品価格]]*テーブル1[[#This Row],[落札手数料%]])</f>
        <v/>
      </c>
      <c r="L160" s="19" t="str">
        <f>IF(テーブル1[[#This Row],[送料]]="","",テーブル1[[#This Row],[送料]]*テーブル1[[#This Row],[落札手数料%]])</f>
        <v/>
      </c>
      <c r="M160" s="19" t="str">
        <f>IF(テーブル1[[#This Row],[売上金額]]="","",テーブル1[[#This Row],[売上金額]]*($Y$2/100)+0.3)</f>
        <v/>
      </c>
      <c r="N160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60" s="4"/>
      <c r="P160" s="20" t="str">
        <f>IF(テーブル1[[#This Row],[為替]]="","",テーブル1[[#This Row],[売上総計$]]*テーブル1[[#This Row],[為替]])</f>
        <v/>
      </c>
      <c r="Q160" s="4"/>
      <c r="R160" s="11"/>
      <c r="S160" s="18"/>
      <c r="T160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Row],[送料割引%]]/100))+AB160</f>
        <v>#VALUE!</v>
      </c>
      <c r="U160" s="21" t="e">
        <f>IF(テーブル1[[#This Row],[利益]]="","",テーブル1[[#This Row],[利益]]/(テーブル1[[#This Row],[売上金額]]*テーブル1[[#This Row],[為替]]))</f>
        <v>#VALUE!</v>
      </c>
      <c r="V160" s="22"/>
      <c r="Z160" s="12" t="e">
        <f>テーブル1[[#This Row],[利益]]+(テーブル1[[#This Row],[仕入価格]]-(テーブル1[[#This Row],[仕入価格]]*0.925925925925926))</f>
        <v>#VALUE!</v>
      </c>
      <c r="AA160" s="12">
        <f>IF(テーブル1[[#This Row],[仕入先]]="楽天",F160*リスト!$E$12,IF(テーブル1[[#This Row],[仕入先]]="Yahooショップ",F160*リスト!$E$13,))</f>
        <v>0</v>
      </c>
      <c r="AB160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61" spans="1:28" x14ac:dyDescent="0.15">
      <c r="A161" s="2" t="str">
        <f t="shared" si="2"/>
        <v/>
      </c>
      <c r="C161" s="3"/>
      <c r="D161" s="3"/>
      <c r="E161" s="11"/>
      <c r="F161" s="4"/>
      <c r="G161" s="6"/>
      <c r="H161" s="6"/>
      <c r="I161" s="6" t="str">
        <f>IF(テーブル1[[#This Row],[商品価格]]="","",SUM(G161:H161))</f>
        <v/>
      </c>
      <c r="J161" s="7"/>
      <c r="K161" s="19" t="str">
        <f>IF(テーブル1[[#This Row],[商品価格]]="","",テーブル1[[#This Row],[商品価格]]*テーブル1[[#This Row],[落札手数料%]])</f>
        <v/>
      </c>
      <c r="L161" s="19" t="str">
        <f>IF(テーブル1[[#This Row],[送料]]="","",テーブル1[[#This Row],[送料]]*テーブル1[[#This Row],[落札手数料%]])</f>
        <v/>
      </c>
      <c r="M161" s="19" t="str">
        <f>IF(テーブル1[[#This Row],[売上金額]]="","",テーブル1[[#This Row],[売上金額]]*($Y$2/100)+0.3)</f>
        <v/>
      </c>
      <c r="N161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61" s="4"/>
      <c r="P161" s="20" t="str">
        <f>IF(テーブル1[[#This Row],[為替]]="","",テーブル1[[#This Row],[売上総計$]]*テーブル1[[#This Row],[為替]])</f>
        <v/>
      </c>
      <c r="Q161" s="4"/>
      <c r="R161" s="11"/>
      <c r="S161" s="18"/>
      <c r="T161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Row],[送料割引%]]/100))+AB161</f>
        <v>#VALUE!</v>
      </c>
      <c r="U161" s="21" t="e">
        <f>IF(テーブル1[[#This Row],[利益]]="","",テーブル1[[#This Row],[利益]]/(テーブル1[[#This Row],[売上金額]]*テーブル1[[#This Row],[為替]]))</f>
        <v>#VALUE!</v>
      </c>
      <c r="V161" s="22"/>
      <c r="Z161" s="12" t="e">
        <f>テーブル1[[#This Row],[利益]]+(テーブル1[[#This Row],[仕入価格]]-(テーブル1[[#This Row],[仕入価格]]*0.925925925925926))</f>
        <v>#VALUE!</v>
      </c>
      <c r="AA161" s="12">
        <f>IF(テーブル1[[#This Row],[仕入先]]="楽天",F161*リスト!$E$12,IF(テーブル1[[#This Row],[仕入先]]="Yahooショップ",F161*リスト!$E$13,))</f>
        <v>0</v>
      </c>
      <c r="AB161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62" spans="1:28" x14ac:dyDescent="0.15">
      <c r="A162" s="2" t="str">
        <f t="shared" si="2"/>
        <v/>
      </c>
      <c r="C162" s="3"/>
      <c r="D162" s="3"/>
      <c r="E162" s="11"/>
      <c r="F162" s="4"/>
      <c r="G162" s="6"/>
      <c r="H162" s="6"/>
      <c r="I162" s="6" t="str">
        <f>IF(テーブル1[[#This Row],[商品価格]]="","",SUM(G162:H162))</f>
        <v/>
      </c>
      <c r="J162" s="7"/>
      <c r="K162" s="19" t="str">
        <f>IF(テーブル1[[#This Row],[商品価格]]="","",テーブル1[[#This Row],[商品価格]]*テーブル1[[#This Row],[落札手数料%]])</f>
        <v/>
      </c>
      <c r="L162" s="19" t="str">
        <f>IF(テーブル1[[#This Row],[送料]]="","",テーブル1[[#This Row],[送料]]*テーブル1[[#This Row],[落札手数料%]])</f>
        <v/>
      </c>
      <c r="M162" s="19" t="str">
        <f>IF(テーブル1[[#This Row],[売上金額]]="","",テーブル1[[#This Row],[売上金額]]*($Y$2/100)+0.3)</f>
        <v/>
      </c>
      <c r="N162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62" s="4"/>
      <c r="P162" s="20" t="str">
        <f>IF(テーブル1[[#This Row],[為替]]="","",テーブル1[[#This Row],[売上総計$]]*テーブル1[[#This Row],[為替]])</f>
        <v/>
      </c>
      <c r="Q162" s="4"/>
      <c r="R162" s="11"/>
      <c r="S162" s="18"/>
      <c r="T162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Row],[送料割引%]]/100))+AB162</f>
        <v>#VALUE!</v>
      </c>
      <c r="U162" s="21" t="e">
        <f>IF(テーブル1[[#This Row],[利益]]="","",テーブル1[[#This Row],[利益]]/(テーブル1[[#This Row],[売上金額]]*テーブル1[[#This Row],[為替]]))</f>
        <v>#VALUE!</v>
      </c>
      <c r="V162" s="22"/>
      <c r="Z162" s="12" t="e">
        <f>テーブル1[[#This Row],[利益]]+(テーブル1[[#This Row],[仕入価格]]-(テーブル1[[#This Row],[仕入価格]]*0.925925925925926))</f>
        <v>#VALUE!</v>
      </c>
      <c r="AA162" s="12">
        <f>IF(テーブル1[[#This Row],[仕入先]]="楽天",F162*リスト!$E$12,IF(テーブル1[[#This Row],[仕入先]]="Yahooショップ",F162*リスト!$E$13,))</f>
        <v>0</v>
      </c>
      <c r="AB162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63" spans="1:28" x14ac:dyDescent="0.15">
      <c r="A163" s="2" t="str">
        <f t="shared" si="2"/>
        <v/>
      </c>
      <c r="C163" s="3"/>
      <c r="D163" s="3"/>
      <c r="E163" s="11"/>
      <c r="F163" s="4"/>
      <c r="G163" s="6"/>
      <c r="H163" s="6"/>
      <c r="I163" s="6" t="str">
        <f>IF(テーブル1[[#This Row],[商品価格]]="","",SUM(G163:H163))</f>
        <v/>
      </c>
      <c r="J163" s="7"/>
      <c r="K163" s="19" t="str">
        <f>IF(テーブル1[[#This Row],[商品価格]]="","",テーブル1[[#This Row],[商品価格]]*テーブル1[[#This Row],[落札手数料%]])</f>
        <v/>
      </c>
      <c r="L163" s="19" t="str">
        <f>IF(テーブル1[[#This Row],[送料]]="","",テーブル1[[#This Row],[送料]]*テーブル1[[#This Row],[落札手数料%]])</f>
        <v/>
      </c>
      <c r="M163" s="19" t="str">
        <f>IF(テーブル1[[#This Row],[売上金額]]="","",テーブル1[[#This Row],[売上金額]]*($Y$2/100)+0.3)</f>
        <v/>
      </c>
      <c r="N163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63" s="4"/>
      <c r="P163" s="20" t="str">
        <f>IF(テーブル1[[#This Row],[為替]]="","",テーブル1[[#This Row],[売上総計$]]*テーブル1[[#This Row],[為替]])</f>
        <v/>
      </c>
      <c r="Q163" s="4"/>
      <c r="R163" s="11"/>
      <c r="S163" s="18"/>
      <c r="T163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Row],[送料割引%]]/100))+AB163</f>
        <v>#VALUE!</v>
      </c>
      <c r="U163" s="21" t="e">
        <f>IF(テーブル1[[#This Row],[利益]]="","",テーブル1[[#This Row],[利益]]/(テーブル1[[#This Row],[売上金額]]*テーブル1[[#This Row],[為替]]))</f>
        <v>#VALUE!</v>
      </c>
      <c r="V163" s="22"/>
      <c r="Z163" s="12" t="e">
        <f>テーブル1[[#This Row],[利益]]+(テーブル1[[#This Row],[仕入価格]]-(テーブル1[[#This Row],[仕入価格]]*0.925925925925926))</f>
        <v>#VALUE!</v>
      </c>
      <c r="AA163" s="12">
        <f>IF(テーブル1[[#This Row],[仕入先]]="楽天",F163*リスト!$E$12,IF(テーブル1[[#This Row],[仕入先]]="Yahooショップ",F163*リスト!$E$13,))</f>
        <v>0</v>
      </c>
      <c r="AB163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64" spans="1:28" x14ac:dyDescent="0.15">
      <c r="A164" s="2" t="str">
        <f t="shared" si="2"/>
        <v/>
      </c>
      <c r="C164" s="3"/>
      <c r="D164" s="3"/>
      <c r="E164" s="11"/>
      <c r="F164" s="4"/>
      <c r="G164" s="6"/>
      <c r="H164" s="6"/>
      <c r="I164" s="6" t="str">
        <f>IF(テーブル1[[#This Row],[商品価格]]="","",SUM(G164:H164))</f>
        <v/>
      </c>
      <c r="J164" s="7"/>
      <c r="K164" s="19" t="str">
        <f>IF(テーブル1[[#This Row],[商品価格]]="","",テーブル1[[#This Row],[商品価格]]*テーブル1[[#This Row],[落札手数料%]])</f>
        <v/>
      </c>
      <c r="L164" s="19" t="str">
        <f>IF(テーブル1[[#This Row],[送料]]="","",テーブル1[[#This Row],[送料]]*テーブル1[[#This Row],[落札手数料%]])</f>
        <v/>
      </c>
      <c r="M164" s="19" t="str">
        <f>IF(テーブル1[[#This Row],[売上金額]]="","",テーブル1[[#This Row],[売上金額]]*($Y$2/100)+0.3)</f>
        <v/>
      </c>
      <c r="N164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64" s="4"/>
      <c r="P164" s="20" t="str">
        <f>IF(テーブル1[[#This Row],[為替]]="","",テーブル1[[#This Row],[売上総計$]]*テーブル1[[#This Row],[為替]])</f>
        <v/>
      </c>
      <c r="Q164" s="4"/>
      <c r="R164" s="11"/>
      <c r="S164" s="18"/>
      <c r="T164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Row],[送料割引%]]/100))+AB164</f>
        <v>#VALUE!</v>
      </c>
      <c r="U164" s="21" t="e">
        <f>IF(テーブル1[[#This Row],[利益]]="","",テーブル1[[#This Row],[利益]]/(テーブル1[[#This Row],[売上金額]]*テーブル1[[#This Row],[為替]]))</f>
        <v>#VALUE!</v>
      </c>
      <c r="V164" s="22"/>
      <c r="Z164" s="12" t="e">
        <f>テーブル1[[#This Row],[利益]]+(テーブル1[[#This Row],[仕入価格]]-(テーブル1[[#This Row],[仕入価格]]*0.925925925925926))</f>
        <v>#VALUE!</v>
      </c>
      <c r="AA164" s="12">
        <f>IF(テーブル1[[#This Row],[仕入先]]="楽天",F164*リスト!$E$12,IF(テーブル1[[#This Row],[仕入先]]="Yahooショップ",F164*リスト!$E$13,))</f>
        <v>0</v>
      </c>
      <c r="AB164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65" spans="1:28" x14ac:dyDescent="0.15">
      <c r="A165" s="2" t="str">
        <f t="shared" si="2"/>
        <v/>
      </c>
      <c r="C165" s="3"/>
      <c r="D165" s="3"/>
      <c r="E165" s="11"/>
      <c r="F165" s="4"/>
      <c r="G165" s="6"/>
      <c r="H165" s="6"/>
      <c r="I165" s="6" t="str">
        <f>IF(テーブル1[[#This Row],[商品価格]]="","",SUM(G165:H165))</f>
        <v/>
      </c>
      <c r="J165" s="7"/>
      <c r="K165" s="19" t="str">
        <f>IF(テーブル1[[#This Row],[商品価格]]="","",テーブル1[[#This Row],[商品価格]]*テーブル1[[#This Row],[落札手数料%]])</f>
        <v/>
      </c>
      <c r="L165" s="19" t="str">
        <f>IF(テーブル1[[#This Row],[送料]]="","",テーブル1[[#This Row],[送料]]*テーブル1[[#This Row],[落札手数料%]])</f>
        <v/>
      </c>
      <c r="M165" s="19" t="str">
        <f>IF(テーブル1[[#This Row],[売上金額]]="","",テーブル1[[#This Row],[売上金額]]*($Y$2/100)+0.3)</f>
        <v/>
      </c>
      <c r="N165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65" s="4"/>
      <c r="P165" s="20" t="str">
        <f>IF(テーブル1[[#This Row],[為替]]="","",テーブル1[[#This Row],[売上総計$]]*テーブル1[[#This Row],[為替]])</f>
        <v/>
      </c>
      <c r="Q165" s="4"/>
      <c r="R165" s="11"/>
      <c r="S165" s="18"/>
      <c r="T165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Row],[送料割引%]]/100))+AB165</f>
        <v>#VALUE!</v>
      </c>
      <c r="U165" s="21" t="e">
        <f>IF(テーブル1[[#This Row],[利益]]="","",テーブル1[[#This Row],[利益]]/(テーブル1[[#This Row],[売上金額]]*テーブル1[[#This Row],[為替]]))</f>
        <v>#VALUE!</v>
      </c>
      <c r="V165" s="22"/>
      <c r="Z165" s="12" t="e">
        <f>テーブル1[[#This Row],[利益]]+(テーブル1[[#This Row],[仕入価格]]-(テーブル1[[#This Row],[仕入価格]]*0.925925925925926))</f>
        <v>#VALUE!</v>
      </c>
      <c r="AA165" s="12">
        <f>IF(テーブル1[[#This Row],[仕入先]]="楽天",F165*リスト!$E$12,IF(テーブル1[[#This Row],[仕入先]]="Yahooショップ",F165*リスト!$E$13,))</f>
        <v>0</v>
      </c>
      <c r="AB165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66" spans="1:28" x14ac:dyDescent="0.15">
      <c r="A166" s="2" t="str">
        <f t="shared" si="2"/>
        <v/>
      </c>
      <c r="C166" s="3"/>
      <c r="D166" s="3"/>
      <c r="E166" s="11"/>
      <c r="F166" s="4"/>
      <c r="G166" s="6"/>
      <c r="H166" s="6"/>
      <c r="I166" s="6" t="str">
        <f>IF(テーブル1[[#This Row],[商品価格]]="","",SUM(G166:H166))</f>
        <v/>
      </c>
      <c r="J166" s="7"/>
      <c r="K166" s="19" t="str">
        <f>IF(テーブル1[[#This Row],[商品価格]]="","",テーブル1[[#This Row],[商品価格]]*テーブル1[[#This Row],[落札手数料%]])</f>
        <v/>
      </c>
      <c r="L166" s="19" t="str">
        <f>IF(テーブル1[[#This Row],[送料]]="","",テーブル1[[#This Row],[送料]]*テーブル1[[#This Row],[落札手数料%]])</f>
        <v/>
      </c>
      <c r="M166" s="19" t="str">
        <f>IF(テーブル1[[#This Row],[売上金額]]="","",テーブル1[[#This Row],[売上金額]]*($Y$2/100)+0.3)</f>
        <v/>
      </c>
      <c r="N166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66" s="4"/>
      <c r="P166" s="20" t="str">
        <f>IF(テーブル1[[#This Row],[為替]]="","",テーブル1[[#This Row],[売上総計$]]*テーブル1[[#This Row],[為替]])</f>
        <v/>
      </c>
      <c r="Q166" s="4"/>
      <c r="R166" s="11"/>
      <c r="S166" s="18"/>
      <c r="T166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Row],[送料割引%]]/100))+AB166</f>
        <v>#VALUE!</v>
      </c>
      <c r="U166" s="21" t="e">
        <f>IF(テーブル1[[#This Row],[利益]]="","",テーブル1[[#This Row],[利益]]/(テーブル1[[#This Row],[売上金額]]*テーブル1[[#This Row],[為替]]))</f>
        <v>#VALUE!</v>
      </c>
      <c r="V166" s="22"/>
      <c r="Z166" s="12" t="e">
        <f>テーブル1[[#This Row],[利益]]+(テーブル1[[#This Row],[仕入価格]]-(テーブル1[[#This Row],[仕入価格]]*0.925925925925926))</f>
        <v>#VALUE!</v>
      </c>
      <c r="AA166" s="12">
        <f>IF(テーブル1[[#This Row],[仕入先]]="楽天",F166*リスト!$E$12,IF(テーブル1[[#This Row],[仕入先]]="Yahooショップ",F166*リスト!$E$13,))</f>
        <v>0</v>
      </c>
      <c r="AB166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67" spans="1:28" x14ac:dyDescent="0.15">
      <c r="A167" s="2" t="str">
        <f t="shared" si="2"/>
        <v/>
      </c>
      <c r="C167" s="3"/>
      <c r="D167" s="3"/>
      <c r="E167" s="11"/>
      <c r="F167" s="4"/>
      <c r="G167" s="6"/>
      <c r="H167" s="6"/>
      <c r="I167" s="6" t="str">
        <f>IF(テーブル1[[#This Row],[商品価格]]="","",SUM(G167:H167))</f>
        <v/>
      </c>
      <c r="J167" s="7"/>
      <c r="K167" s="19" t="str">
        <f>IF(テーブル1[[#This Row],[商品価格]]="","",テーブル1[[#This Row],[商品価格]]*テーブル1[[#This Row],[落札手数料%]])</f>
        <v/>
      </c>
      <c r="L167" s="19" t="str">
        <f>IF(テーブル1[[#This Row],[送料]]="","",テーブル1[[#This Row],[送料]]*テーブル1[[#This Row],[落札手数料%]])</f>
        <v/>
      </c>
      <c r="M167" s="19" t="str">
        <f>IF(テーブル1[[#This Row],[売上金額]]="","",テーブル1[[#This Row],[売上金額]]*($Y$2/100)+0.3)</f>
        <v/>
      </c>
      <c r="N167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67" s="4"/>
      <c r="P167" s="20" t="str">
        <f>IF(テーブル1[[#This Row],[為替]]="","",テーブル1[[#This Row],[売上総計$]]*テーブル1[[#This Row],[為替]])</f>
        <v/>
      </c>
      <c r="Q167" s="4"/>
      <c r="R167" s="11"/>
      <c r="S167" s="18"/>
      <c r="T167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Row],[送料割引%]]/100))+AB167</f>
        <v>#VALUE!</v>
      </c>
      <c r="U167" s="21" t="e">
        <f>IF(テーブル1[[#This Row],[利益]]="","",テーブル1[[#This Row],[利益]]/(テーブル1[[#This Row],[売上金額]]*テーブル1[[#This Row],[為替]]))</f>
        <v>#VALUE!</v>
      </c>
      <c r="V167" s="22"/>
      <c r="Z167" s="12" t="e">
        <f>テーブル1[[#This Row],[利益]]+(テーブル1[[#This Row],[仕入価格]]-(テーブル1[[#This Row],[仕入価格]]*0.925925925925926))</f>
        <v>#VALUE!</v>
      </c>
      <c r="AA167" s="12">
        <f>IF(テーブル1[[#This Row],[仕入先]]="楽天",F167*リスト!$E$12,IF(テーブル1[[#This Row],[仕入先]]="Yahooショップ",F167*リスト!$E$13,))</f>
        <v>0</v>
      </c>
      <c r="AB167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68" spans="1:28" x14ac:dyDescent="0.15">
      <c r="A168" s="2" t="str">
        <f t="shared" si="2"/>
        <v/>
      </c>
      <c r="C168" s="3"/>
      <c r="D168" s="3"/>
      <c r="E168" s="11"/>
      <c r="F168" s="4"/>
      <c r="G168" s="6"/>
      <c r="H168" s="6"/>
      <c r="I168" s="6" t="str">
        <f>IF(テーブル1[[#This Row],[商品価格]]="","",SUM(G168:H168))</f>
        <v/>
      </c>
      <c r="J168" s="7"/>
      <c r="K168" s="19" t="str">
        <f>IF(テーブル1[[#This Row],[商品価格]]="","",テーブル1[[#This Row],[商品価格]]*テーブル1[[#This Row],[落札手数料%]])</f>
        <v/>
      </c>
      <c r="L168" s="19" t="str">
        <f>IF(テーブル1[[#This Row],[送料]]="","",テーブル1[[#This Row],[送料]]*テーブル1[[#This Row],[落札手数料%]])</f>
        <v/>
      </c>
      <c r="M168" s="19" t="str">
        <f>IF(テーブル1[[#This Row],[売上金額]]="","",テーブル1[[#This Row],[売上金額]]*($Y$2/100)+0.3)</f>
        <v/>
      </c>
      <c r="N168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68" s="4"/>
      <c r="P168" s="20" t="str">
        <f>IF(テーブル1[[#This Row],[為替]]="","",テーブル1[[#This Row],[売上総計$]]*テーブル1[[#This Row],[為替]])</f>
        <v/>
      </c>
      <c r="Q168" s="4"/>
      <c r="R168" s="11"/>
      <c r="S168" s="18"/>
      <c r="T168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Row],[送料割引%]]/100))+AB168</f>
        <v>#VALUE!</v>
      </c>
      <c r="U168" s="21" t="e">
        <f>IF(テーブル1[[#This Row],[利益]]="","",テーブル1[[#This Row],[利益]]/(テーブル1[[#This Row],[売上金額]]*テーブル1[[#This Row],[為替]]))</f>
        <v>#VALUE!</v>
      </c>
      <c r="V168" s="22"/>
      <c r="Z168" s="12" t="e">
        <f>テーブル1[[#This Row],[利益]]+(テーブル1[[#This Row],[仕入価格]]-(テーブル1[[#This Row],[仕入価格]]*0.925925925925926))</f>
        <v>#VALUE!</v>
      </c>
      <c r="AA168" s="12">
        <f>IF(テーブル1[[#This Row],[仕入先]]="楽天",F168*リスト!$E$12,IF(テーブル1[[#This Row],[仕入先]]="Yahooショップ",F168*リスト!$E$13,))</f>
        <v>0</v>
      </c>
      <c r="AB168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69" spans="1:28" x14ac:dyDescent="0.15">
      <c r="A169" s="2" t="str">
        <f t="shared" si="2"/>
        <v/>
      </c>
      <c r="C169" s="3"/>
      <c r="D169" s="3"/>
      <c r="E169" s="11"/>
      <c r="F169" s="4"/>
      <c r="G169" s="6"/>
      <c r="H169" s="6"/>
      <c r="I169" s="6" t="str">
        <f>IF(テーブル1[[#This Row],[商品価格]]="","",SUM(G169:H169))</f>
        <v/>
      </c>
      <c r="J169" s="7"/>
      <c r="K169" s="19" t="str">
        <f>IF(テーブル1[[#This Row],[商品価格]]="","",テーブル1[[#This Row],[商品価格]]*テーブル1[[#This Row],[落札手数料%]])</f>
        <v/>
      </c>
      <c r="L169" s="19" t="str">
        <f>IF(テーブル1[[#This Row],[送料]]="","",テーブル1[[#This Row],[送料]]*テーブル1[[#This Row],[落札手数料%]])</f>
        <v/>
      </c>
      <c r="M169" s="19" t="str">
        <f>IF(テーブル1[[#This Row],[売上金額]]="","",テーブル1[[#This Row],[売上金額]]*($Y$2/100)+0.3)</f>
        <v/>
      </c>
      <c r="N169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69" s="4"/>
      <c r="P169" s="20" t="str">
        <f>IF(テーブル1[[#This Row],[為替]]="","",テーブル1[[#This Row],[売上総計$]]*テーブル1[[#This Row],[為替]])</f>
        <v/>
      </c>
      <c r="Q169" s="4"/>
      <c r="R169" s="11"/>
      <c r="S169" s="18"/>
      <c r="T169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Row],[送料割引%]]/100))+AB169</f>
        <v>#VALUE!</v>
      </c>
      <c r="U169" s="21" t="e">
        <f>IF(テーブル1[[#This Row],[利益]]="","",テーブル1[[#This Row],[利益]]/(テーブル1[[#This Row],[売上金額]]*テーブル1[[#This Row],[為替]]))</f>
        <v>#VALUE!</v>
      </c>
      <c r="V169" s="22"/>
      <c r="Z169" s="12" t="e">
        <f>テーブル1[[#This Row],[利益]]+(テーブル1[[#This Row],[仕入価格]]-(テーブル1[[#This Row],[仕入価格]]*0.925925925925926))</f>
        <v>#VALUE!</v>
      </c>
      <c r="AA169" s="12">
        <f>IF(テーブル1[[#This Row],[仕入先]]="楽天",F169*リスト!$E$12,IF(テーブル1[[#This Row],[仕入先]]="Yahooショップ",F169*リスト!$E$13,))</f>
        <v>0</v>
      </c>
      <c r="AB169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70" spans="1:28" x14ac:dyDescent="0.15">
      <c r="A170" s="2" t="str">
        <f t="shared" si="2"/>
        <v/>
      </c>
      <c r="C170" s="3"/>
      <c r="D170" s="3"/>
      <c r="E170" s="11"/>
      <c r="F170" s="4"/>
      <c r="G170" s="6"/>
      <c r="H170" s="6"/>
      <c r="I170" s="6" t="str">
        <f>IF(テーブル1[[#This Row],[商品価格]]="","",SUM(G170:H170))</f>
        <v/>
      </c>
      <c r="J170" s="7"/>
      <c r="K170" s="19" t="str">
        <f>IF(テーブル1[[#This Row],[商品価格]]="","",テーブル1[[#This Row],[商品価格]]*テーブル1[[#This Row],[落札手数料%]])</f>
        <v/>
      </c>
      <c r="L170" s="19" t="str">
        <f>IF(テーブル1[[#This Row],[送料]]="","",テーブル1[[#This Row],[送料]]*テーブル1[[#This Row],[落札手数料%]])</f>
        <v/>
      </c>
      <c r="M170" s="19" t="str">
        <f>IF(テーブル1[[#This Row],[売上金額]]="","",テーブル1[[#This Row],[売上金額]]*($Y$2/100)+0.3)</f>
        <v/>
      </c>
      <c r="N170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70" s="4"/>
      <c r="P170" s="20" t="str">
        <f>IF(テーブル1[[#This Row],[為替]]="","",テーブル1[[#This Row],[売上総計$]]*テーブル1[[#This Row],[為替]])</f>
        <v/>
      </c>
      <c r="Q170" s="4"/>
      <c r="R170" s="11"/>
      <c r="S170" s="18"/>
      <c r="T170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Row],[送料割引%]]/100))+AB170</f>
        <v>#VALUE!</v>
      </c>
      <c r="U170" s="21" t="e">
        <f>IF(テーブル1[[#This Row],[利益]]="","",テーブル1[[#This Row],[利益]]/(テーブル1[[#This Row],[売上金額]]*テーブル1[[#This Row],[為替]]))</f>
        <v>#VALUE!</v>
      </c>
      <c r="V170" s="22"/>
      <c r="Z170" s="12" t="e">
        <f>テーブル1[[#This Row],[利益]]+(テーブル1[[#This Row],[仕入価格]]-(テーブル1[[#This Row],[仕入価格]]*0.925925925925926))</f>
        <v>#VALUE!</v>
      </c>
      <c r="AA170" s="12">
        <f>IF(テーブル1[[#This Row],[仕入先]]="楽天",F170*リスト!$E$12,IF(テーブル1[[#This Row],[仕入先]]="Yahooショップ",F170*リスト!$E$13,))</f>
        <v>0</v>
      </c>
      <c r="AB170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71" spans="1:28" x14ac:dyDescent="0.15">
      <c r="A171" s="2" t="str">
        <f t="shared" si="2"/>
        <v/>
      </c>
      <c r="C171" s="3"/>
      <c r="D171" s="3"/>
      <c r="E171" s="11"/>
      <c r="F171" s="4"/>
      <c r="G171" s="6"/>
      <c r="H171" s="6"/>
      <c r="I171" s="6" t="str">
        <f>IF(テーブル1[[#This Row],[商品価格]]="","",SUM(G171:H171))</f>
        <v/>
      </c>
      <c r="J171" s="7"/>
      <c r="K171" s="19" t="str">
        <f>IF(テーブル1[[#This Row],[商品価格]]="","",テーブル1[[#This Row],[商品価格]]*テーブル1[[#This Row],[落札手数料%]])</f>
        <v/>
      </c>
      <c r="L171" s="19" t="str">
        <f>IF(テーブル1[[#This Row],[送料]]="","",テーブル1[[#This Row],[送料]]*テーブル1[[#This Row],[落札手数料%]])</f>
        <v/>
      </c>
      <c r="M171" s="19" t="str">
        <f>IF(テーブル1[[#This Row],[売上金額]]="","",テーブル1[[#This Row],[売上金額]]*($Y$2/100)+0.3)</f>
        <v/>
      </c>
      <c r="N171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71" s="4"/>
      <c r="P171" s="20" t="str">
        <f>IF(テーブル1[[#This Row],[為替]]="","",テーブル1[[#This Row],[売上総計$]]*テーブル1[[#This Row],[為替]])</f>
        <v/>
      </c>
      <c r="Q171" s="4"/>
      <c r="R171" s="11"/>
      <c r="S171" s="18"/>
      <c r="T171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Row],[送料割引%]]/100))+AB171</f>
        <v>#VALUE!</v>
      </c>
      <c r="U171" s="21" t="e">
        <f>IF(テーブル1[[#This Row],[利益]]="","",テーブル1[[#This Row],[利益]]/(テーブル1[[#This Row],[売上金額]]*テーブル1[[#This Row],[為替]]))</f>
        <v>#VALUE!</v>
      </c>
      <c r="V171" s="22"/>
      <c r="Z171" s="12" t="e">
        <f>テーブル1[[#This Row],[利益]]+(テーブル1[[#This Row],[仕入価格]]-(テーブル1[[#This Row],[仕入価格]]*0.925925925925926))</f>
        <v>#VALUE!</v>
      </c>
      <c r="AA171" s="12">
        <f>IF(テーブル1[[#This Row],[仕入先]]="楽天",F171*リスト!$E$12,IF(テーブル1[[#This Row],[仕入先]]="Yahooショップ",F171*リスト!$E$13,))</f>
        <v>0</v>
      </c>
      <c r="AB171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72" spans="1:28" x14ac:dyDescent="0.15">
      <c r="A172" s="2" t="str">
        <f t="shared" si="2"/>
        <v/>
      </c>
      <c r="C172" s="3"/>
      <c r="D172" s="3"/>
      <c r="E172" s="11"/>
      <c r="F172" s="4"/>
      <c r="G172" s="6"/>
      <c r="H172" s="6"/>
      <c r="I172" s="6" t="str">
        <f>IF(テーブル1[[#This Row],[商品価格]]="","",SUM(G172:H172))</f>
        <v/>
      </c>
      <c r="J172" s="7"/>
      <c r="K172" s="19" t="str">
        <f>IF(テーブル1[[#This Row],[商品価格]]="","",テーブル1[[#This Row],[商品価格]]*テーブル1[[#This Row],[落札手数料%]])</f>
        <v/>
      </c>
      <c r="L172" s="19" t="str">
        <f>IF(テーブル1[[#This Row],[送料]]="","",テーブル1[[#This Row],[送料]]*テーブル1[[#This Row],[落札手数料%]])</f>
        <v/>
      </c>
      <c r="M172" s="19" t="str">
        <f>IF(テーブル1[[#This Row],[売上金額]]="","",テーブル1[[#This Row],[売上金額]]*($Y$2/100)+0.3)</f>
        <v/>
      </c>
      <c r="N172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72" s="4"/>
      <c r="P172" s="20" t="str">
        <f>IF(テーブル1[[#This Row],[為替]]="","",テーブル1[[#This Row],[売上総計$]]*テーブル1[[#This Row],[為替]])</f>
        <v/>
      </c>
      <c r="Q172" s="4"/>
      <c r="R172" s="11"/>
      <c r="S172" s="18"/>
      <c r="T172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Row],[送料割引%]]/100))+AB172</f>
        <v>#VALUE!</v>
      </c>
      <c r="U172" s="21" t="e">
        <f>IF(テーブル1[[#This Row],[利益]]="","",テーブル1[[#This Row],[利益]]/(テーブル1[[#This Row],[売上金額]]*テーブル1[[#This Row],[為替]]))</f>
        <v>#VALUE!</v>
      </c>
      <c r="V172" s="22"/>
      <c r="Z172" s="12" t="e">
        <f>テーブル1[[#This Row],[利益]]+(テーブル1[[#This Row],[仕入価格]]-(テーブル1[[#This Row],[仕入価格]]*0.925925925925926))</f>
        <v>#VALUE!</v>
      </c>
      <c r="AA172" s="12">
        <f>IF(テーブル1[[#This Row],[仕入先]]="楽天",F172*リスト!$E$12,IF(テーブル1[[#This Row],[仕入先]]="Yahooショップ",F172*リスト!$E$13,))</f>
        <v>0</v>
      </c>
      <c r="AB172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73" spans="1:28" x14ac:dyDescent="0.15">
      <c r="A173" s="2" t="str">
        <f t="shared" si="2"/>
        <v/>
      </c>
      <c r="C173" s="3"/>
      <c r="D173" s="3"/>
      <c r="E173" s="11"/>
      <c r="F173" s="4"/>
      <c r="G173" s="6"/>
      <c r="H173" s="6"/>
      <c r="I173" s="6" t="str">
        <f>IF(テーブル1[[#This Row],[商品価格]]="","",SUM(G173:H173))</f>
        <v/>
      </c>
      <c r="J173" s="7"/>
      <c r="K173" s="19" t="str">
        <f>IF(テーブル1[[#This Row],[商品価格]]="","",テーブル1[[#This Row],[商品価格]]*テーブル1[[#This Row],[落札手数料%]])</f>
        <v/>
      </c>
      <c r="L173" s="19" t="str">
        <f>IF(テーブル1[[#This Row],[送料]]="","",テーブル1[[#This Row],[送料]]*テーブル1[[#This Row],[落札手数料%]])</f>
        <v/>
      </c>
      <c r="M173" s="19" t="str">
        <f>IF(テーブル1[[#This Row],[売上金額]]="","",テーブル1[[#This Row],[売上金額]]*($Y$2/100)+0.3)</f>
        <v/>
      </c>
      <c r="N173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73" s="4"/>
      <c r="P173" s="20" t="str">
        <f>IF(テーブル1[[#This Row],[為替]]="","",テーブル1[[#This Row],[売上総計$]]*テーブル1[[#This Row],[為替]])</f>
        <v/>
      </c>
      <c r="Q173" s="4"/>
      <c r="R173" s="11"/>
      <c r="S173" s="18"/>
      <c r="T173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Row],[送料割引%]]/100))+AB173</f>
        <v>#VALUE!</v>
      </c>
      <c r="U173" s="21" t="e">
        <f>IF(テーブル1[[#This Row],[利益]]="","",テーブル1[[#This Row],[利益]]/(テーブル1[[#This Row],[売上金額]]*テーブル1[[#This Row],[為替]]))</f>
        <v>#VALUE!</v>
      </c>
      <c r="V173" s="22"/>
      <c r="Z173" s="12" t="e">
        <f>テーブル1[[#This Row],[利益]]+(テーブル1[[#This Row],[仕入価格]]-(テーブル1[[#This Row],[仕入価格]]*0.925925925925926))</f>
        <v>#VALUE!</v>
      </c>
      <c r="AA173" s="12">
        <f>IF(テーブル1[[#This Row],[仕入先]]="楽天",F173*リスト!$E$12,IF(テーブル1[[#This Row],[仕入先]]="Yahooショップ",F173*リスト!$E$13,))</f>
        <v>0</v>
      </c>
      <c r="AB173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74" spans="1:28" x14ac:dyDescent="0.15">
      <c r="A174" s="2" t="str">
        <f t="shared" si="2"/>
        <v/>
      </c>
      <c r="C174" s="3"/>
      <c r="D174" s="3"/>
      <c r="E174" s="11"/>
      <c r="F174" s="4"/>
      <c r="G174" s="6"/>
      <c r="H174" s="6"/>
      <c r="I174" s="6" t="str">
        <f>IF(テーブル1[[#This Row],[商品価格]]="","",SUM(G174:H174))</f>
        <v/>
      </c>
      <c r="J174" s="7"/>
      <c r="K174" s="19" t="str">
        <f>IF(テーブル1[[#This Row],[商品価格]]="","",テーブル1[[#This Row],[商品価格]]*テーブル1[[#This Row],[落札手数料%]])</f>
        <v/>
      </c>
      <c r="L174" s="19" t="str">
        <f>IF(テーブル1[[#This Row],[送料]]="","",テーブル1[[#This Row],[送料]]*テーブル1[[#This Row],[落札手数料%]])</f>
        <v/>
      </c>
      <c r="M174" s="19" t="str">
        <f>IF(テーブル1[[#This Row],[売上金額]]="","",テーブル1[[#This Row],[売上金額]]*($Y$2/100)+0.3)</f>
        <v/>
      </c>
      <c r="N174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74" s="4"/>
      <c r="P174" s="20" t="str">
        <f>IF(テーブル1[[#This Row],[為替]]="","",テーブル1[[#This Row],[売上総計$]]*テーブル1[[#This Row],[為替]])</f>
        <v/>
      </c>
      <c r="Q174" s="4"/>
      <c r="R174" s="11"/>
      <c r="S174" s="18"/>
      <c r="T174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Row],[送料割引%]]/100))+AB174</f>
        <v>#VALUE!</v>
      </c>
      <c r="U174" s="21" t="e">
        <f>IF(テーブル1[[#This Row],[利益]]="","",テーブル1[[#This Row],[利益]]/(テーブル1[[#This Row],[売上金額]]*テーブル1[[#This Row],[為替]]))</f>
        <v>#VALUE!</v>
      </c>
      <c r="V174" s="22"/>
      <c r="Z174" s="12" t="e">
        <f>テーブル1[[#This Row],[利益]]+(テーブル1[[#This Row],[仕入価格]]-(テーブル1[[#This Row],[仕入価格]]*0.925925925925926))</f>
        <v>#VALUE!</v>
      </c>
      <c r="AA174" s="12">
        <f>IF(テーブル1[[#This Row],[仕入先]]="楽天",F174*リスト!$E$12,IF(テーブル1[[#This Row],[仕入先]]="Yahooショップ",F174*リスト!$E$13,))</f>
        <v>0</v>
      </c>
      <c r="AB174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75" spans="1:28" x14ac:dyDescent="0.15">
      <c r="A175" s="2" t="str">
        <f t="shared" si="2"/>
        <v/>
      </c>
      <c r="C175" s="3"/>
      <c r="D175" s="3"/>
      <c r="E175" s="11"/>
      <c r="F175" s="4"/>
      <c r="G175" s="6"/>
      <c r="H175" s="6"/>
      <c r="I175" s="6" t="str">
        <f>IF(テーブル1[[#This Row],[商品価格]]="","",SUM(G175:H175))</f>
        <v/>
      </c>
      <c r="J175" s="7"/>
      <c r="K175" s="19" t="str">
        <f>IF(テーブル1[[#This Row],[商品価格]]="","",テーブル1[[#This Row],[商品価格]]*テーブル1[[#This Row],[落札手数料%]])</f>
        <v/>
      </c>
      <c r="L175" s="19" t="str">
        <f>IF(テーブル1[[#This Row],[送料]]="","",テーブル1[[#This Row],[送料]]*テーブル1[[#This Row],[落札手数料%]])</f>
        <v/>
      </c>
      <c r="M175" s="19" t="str">
        <f>IF(テーブル1[[#This Row],[売上金額]]="","",テーブル1[[#This Row],[売上金額]]*($Y$2/100)+0.3)</f>
        <v/>
      </c>
      <c r="N175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75" s="4"/>
      <c r="P175" s="20" t="str">
        <f>IF(テーブル1[[#This Row],[為替]]="","",テーブル1[[#This Row],[売上総計$]]*テーブル1[[#This Row],[為替]])</f>
        <v/>
      </c>
      <c r="Q175" s="4"/>
      <c r="R175" s="11"/>
      <c r="S175" s="18"/>
      <c r="T175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Row],[送料割引%]]/100))+AB175</f>
        <v>#VALUE!</v>
      </c>
      <c r="U175" s="21" t="e">
        <f>IF(テーブル1[[#This Row],[利益]]="","",テーブル1[[#This Row],[利益]]/(テーブル1[[#This Row],[売上金額]]*テーブル1[[#This Row],[為替]]))</f>
        <v>#VALUE!</v>
      </c>
      <c r="V175" s="22"/>
      <c r="Z175" s="12" t="e">
        <f>テーブル1[[#This Row],[利益]]+(テーブル1[[#This Row],[仕入価格]]-(テーブル1[[#This Row],[仕入価格]]*0.925925925925926))</f>
        <v>#VALUE!</v>
      </c>
      <c r="AA175" s="12">
        <f>IF(テーブル1[[#This Row],[仕入先]]="楽天",F175*リスト!$E$12,IF(テーブル1[[#This Row],[仕入先]]="Yahooショップ",F175*リスト!$E$13,))</f>
        <v>0</v>
      </c>
      <c r="AB175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76" spans="1:28" x14ac:dyDescent="0.15">
      <c r="A176" s="2" t="str">
        <f t="shared" si="2"/>
        <v/>
      </c>
      <c r="C176" s="3"/>
      <c r="D176" s="3"/>
      <c r="E176" s="11"/>
      <c r="F176" s="4"/>
      <c r="G176" s="6"/>
      <c r="H176" s="6"/>
      <c r="I176" s="6" t="str">
        <f>IF(テーブル1[[#This Row],[商品価格]]="","",SUM(G176:H176))</f>
        <v/>
      </c>
      <c r="J176" s="7"/>
      <c r="K176" s="19" t="str">
        <f>IF(テーブル1[[#This Row],[商品価格]]="","",テーブル1[[#This Row],[商品価格]]*テーブル1[[#This Row],[落札手数料%]])</f>
        <v/>
      </c>
      <c r="L176" s="19" t="str">
        <f>IF(テーブル1[[#This Row],[送料]]="","",テーブル1[[#This Row],[送料]]*テーブル1[[#This Row],[落札手数料%]])</f>
        <v/>
      </c>
      <c r="M176" s="19" t="str">
        <f>IF(テーブル1[[#This Row],[売上金額]]="","",テーブル1[[#This Row],[売上金額]]*($Y$2/100)+0.3)</f>
        <v/>
      </c>
      <c r="N176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76" s="4"/>
      <c r="P176" s="20" t="str">
        <f>IF(テーブル1[[#This Row],[為替]]="","",テーブル1[[#This Row],[売上総計$]]*テーブル1[[#This Row],[為替]])</f>
        <v/>
      </c>
      <c r="Q176" s="4"/>
      <c r="R176" s="11"/>
      <c r="S176" s="18"/>
      <c r="T176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Row],[送料割引%]]/100))+AB176</f>
        <v>#VALUE!</v>
      </c>
      <c r="U176" s="21" t="e">
        <f>IF(テーブル1[[#This Row],[利益]]="","",テーブル1[[#This Row],[利益]]/(テーブル1[[#This Row],[売上金額]]*テーブル1[[#This Row],[為替]]))</f>
        <v>#VALUE!</v>
      </c>
      <c r="V176" s="22"/>
      <c r="Z176" s="12" t="e">
        <f>テーブル1[[#This Row],[利益]]+(テーブル1[[#This Row],[仕入価格]]-(テーブル1[[#This Row],[仕入価格]]*0.925925925925926))</f>
        <v>#VALUE!</v>
      </c>
      <c r="AA176" s="12">
        <f>IF(テーブル1[[#This Row],[仕入先]]="楽天",F176*リスト!$E$12,IF(テーブル1[[#This Row],[仕入先]]="Yahooショップ",F176*リスト!$E$13,))</f>
        <v>0</v>
      </c>
      <c r="AB176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77" spans="1:28" x14ac:dyDescent="0.15">
      <c r="A177" s="2" t="str">
        <f t="shared" si="2"/>
        <v/>
      </c>
      <c r="C177" s="3"/>
      <c r="D177" s="3"/>
      <c r="E177" s="11"/>
      <c r="F177" s="4"/>
      <c r="G177" s="6"/>
      <c r="H177" s="6"/>
      <c r="I177" s="6" t="str">
        <f>IF(テーブル1[[#This Row],[商品価格]]="","",SUM(G177:H177))</f>
        <v/>
      </c>
      <c r="J177" s="7"/>
      <c r="K177" s="19" t="str">
        <f>IF(テーブル1[[#This Row],[商品価格]]="","",テーブル1[[#This Row],[商品価格]]*テーブル1[[#This Row],[落札手数料%]])</f>
        <v/>
      </c>
      <c r="L177" s="19" t="str">
        <f>IF(テーブル1[[#This Row],[送料]]="","",テーブル1[[#This Row],[送料]]*テーブル1[[#This Row],[落札手数料%]])</f>
        <v/>
      </c>
      <c r="M177" s="19" t="str">
        <f>IF(テーブル1[[#This Row],[売上金額]]="","",テーブル1[[#This Row],[売上金額]]*($Y$2/100)+0.3)</f>
        <v/>
      </c>
      <c r="N177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77" s="4"/>
      <c r="P177" s="20" t="str">
        <f>IF(テーブル1[[#This Row],[為替]]="","",テーブル1[[#This Row],[売上総計$]]*テーブル1[[#This Row],[為替]])</f>
        <v/>
      </c>
      <c r="Q177" s="4"/>
      <c r="R177" s="11"/>
      <c r="S177" s="18"/>
      <c r="T177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Row],[送料割引%]]/100))+AB177</f>
        <v>#VALUE!</v>
      </c>
      <c r="U177" s="21" t="e">
        <f>IF(テーブル1[[#This Row],[利益]]="","",テーブル1[[#This Row],[利益]]/(テーブル1[[#This Row],[売上金額]]*テーブル1[[#This Row],[為替]]))</f>
        <v>#VALUE!</v>
      </c>
      <c r="V177" s="22"/>
      <c r="Z177" s="12" t="e">
        <f>テーブル1[[#This Row],[利益]]+(テーブル1[[#This Row],[仕入価格]]-(テーブル1[[#This Row],[仕入価格]]*0.925925925925926))</f>
        <v>#VALUE!</v>
      </c>
      <c r="AA177" s="12">
        <f>IF(テーブル1[[#This Row],[仕入先]]="楽天",F177*リスト!$E$12,IF(テーブル1[[#This Row],[仕入先]]="Yahooショップ",F177*リスト!$E$13,))</f>
        <v>0</v>
      </c>
      <c r="AB177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78" spans="1:28" x14ac:dyDescent="0.15">
      <c r="A178" s="2" t="str">
        <f t="shared" si="2"/>
        <v/>
      </c>
      <c r="C178" s="3"/>
      <c r="D178" s="3"/>
      <c r="E178" s="11"/>
      <c r="F178" s="4"/>
      <c r="G178" s="6"/>
      <c r="H178" s="6"/>
      <c r="I178" s="6" t="str">
        <f>IF(テーブル1[[#This Row],[商品価格]]="","",SUM(G178:H178))</f>
        <v/>
      </c>
      <c r="J178" s="7"/>
      <c r="K178" s="19" t="str">
        <f>IF(テーブル1[[#This Row],[商品価格]]="","",テーブル1[[#This Row],[商品価格]]*テーブル1[[#This Row],[落札手数料%]])</f>
        <v/>
      </c>
      <c r="L178" s="19" t="str">
        <f>IF(テーブル1[[#This Row],[送料]]="","",テーブル1[[#This Row],[送料]]*テーブル1[[#This Row],[落札手数料%]])</f>
        <v/>
      </c>
      <c r="M178" s="19" t="str">
        <f>IF(テーブル1[[#This Row],[売上金額]]="","",テーブル1[[#This Row],[売上金額]]*($Y$2/100)+0.3)</f>
        <v/>
      </c>
      <c r="N178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78" s="4"/>
      <c r="P178" s="20" t="str">
        <f>IF(テーブル1[[#This Row],[為替]]="","",テーブル1[[#This Row],[売上総計$]]*テーブル1[[#This Row],[為替]])</f>
        <v/>
      </c>
      <c r="Q178" s="4"/>
      <c r="R178" s="11"/>
      <c r="S178" s="18"/>
      <c r="T178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Row],[送料割引%]]/100))+AB178</f>
        <v>#VALUE!</v>
      </c>
      <c r="U178" s="21" t="e">
        <f>IF(テーブル1[[#This Row],[利益]]="","",テーブル1[[#This Row],[利益]]/(テーブル1[[#This Row],[売上金額]]*テーブル1[[#This Row],[為替]]))</f>
        <v>#VALUE!</v>
      </c>
      <c r="V178" s="22"/>
      <c r="Z178" s="12" t="e">
        <f>テーブル1[[#This Row],[利益]]+(テーブル1[[#This Row],[仕入価格]]-(テーブル1[[#This Row],[仕入価格]]*0.925925925925926))</f>
        <v>#VALUE!</v>
      </c>
      <c r="AA178" s="12">
        <f>IF(テーブル1[[#This Row],[仕入先]]="楽天",F178*リスト!$E$12,IF(テーブル1[[#This Row],[仕入先]]="Yahooショップ",F178*リスト!$E$13,))</f>
        <v>0</v>
      </c>
      <c r="AB178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79" spans="1:28" x14ac:dyDescent="0.15">
      <c r="A179" s="2" t="str">
        <f t="shared" si="2"/>
        <v/>
      </c>
      <c r="C179" s="3"/>
      <c r="D179" s="3"/>
      <c r="E179" s="11"/>
      <c r="F179" s="4"/>
      <c r="G179" s="6"/>
      <c r="H179" s="6"/>
      <c r="I179" s="6" t="str">
        <f>IF(テーブル1[[#This Row],[商品価格]]="","",SUM(G179:H179))</f>
        <v/>
      </c>
      <c r="J179" s="7"/>
      <c r="K179" s="19" t="str">
        <f>IF(テーブル1[[#This Row],[商品価格]]="","",テーブル1[[#This Row],[商品価格]]*テーブル1[[#This Row],[落札手数料%]])</f>
        <v/>
      </c>
      <c r="L179" s="19" t="str">
        <f>IF(テーブル1[[#This Row],[送料]]="","",テーブル1[[#This Row],[送料]]*テーブル1[[#This Row],[落札手数料%]])</f>
        <v/>
      </c>
      <c r="M179" s="19" t="str">
        <f>IF(テーブル1[[#This Row],[売上金額]]="","",テーブル1[[#This Row],[売上金額]]*($Y$2/100)+0.3)</f>
        <v/>
      </c>
      <c r="N179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79" s="4"/>
      <c r="P179" s="20" t="str">
        <f>IF(テーブル1[[#This Row],[為替]]="","",テーブル1[[#This Row],[売上総計$]]*テーブル1[[#This Row],[為替]])</f>
        <v/>
      </c>
      <c r="Q179" s="4"/>
      <c r="R179" s="11"/>
      <c r="S179" s="18"/>
      <c r="T179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Row],[送料割引%]]/100))+AB179</f>
        <v>#VALUE!</v>
      </c>
      <c r="U179" s="21" t="e">
        <f>IF(テーブル1[[#This Row],[利益]]="","",テーブル1[[#This Row],[利益]]/(テーブル1[[#This Row],[売上金額]]*テーブル1[[#This Row],[為替]]))</f>
        <v>#VALUE!</v>
      </c>
      <c r="V179" s="22"/>
      <c r="Z179" s="12" t="e">
        <f>テーブル1[[#This Row],[利益]]+(テーブル1[[#This Row],[仕入価格]]-(テーブル1[[#This Row],[仕入価格]]*0.925925925925926))</f>
        <v>#VALUE!</v>
      </c>
      <c r="AA179" s="12">
        <f>IF(テーブル1[[#This Row],[仕入先]]="楽天",F179*リスト!$E$12,IF(テーブル1[[#This Row],[仕入先]]="Yahooショップ",F179*リスト!$E$13,))</f>
        <v>0</v>
      </c>
      <c r="AB179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80" spans="1:28" x14ac:dyDescent="0.15">
      <c r="A180" s="2" t="str">
        <f t="shared" si="2"/>
        <v/>
      </c>
      <c r="C180" s="3"/>
      <c r="D180" s="3"/>
      <c r="E180" s="11"/>
      <c r="F180" s="4"/>
      <c r="G180" s="6"/>
      <c r="H180" s="6"/>
      <c r="I180" s="6" t="str">
        <f>IF(テーブル1[[#This Row],[商品価格]]="","",SUM(G180:H180))</f>
        <v/>
      </c>
      <c r="J180" s="7"/>
      <c r="K180" s="19" t="str">
        <f>IF(テーブル1[[#This Row],[商品価格]]="","",テーブル1[[#This Row],[商品価格]]*テーブル1[[#This Row],[落札手数料%]])</f>
        <v/>
      </c>
      <c r="L180" s="19" t="str">
        <f>IF(テーブル1[[#This Row],[送料]]="","",テーブル1[[#This Row],[送料]]*テーブル1[[#This Row],[落札手数料%]])</f>
        <v/>
      </c>
      <c r="M180" s="19" t="str">
        <f>IF(テーブル1[[#This Row],[売上金額]]="","",テーブル1[[#This Row],[売上金額]]*($Y$2/100)+0.3)</f>
        <v/>
      </c>
      <c r="N180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80" s="4"/>
      <c r="P180" s="20" t="str">
        <f>IF(テーブル1[[#This Row],[為替]]="","",テーブル1[[#This Row],[売上総計$]]*テーブル1[[#This Row],[為替]])</f>
        <v/>
      </c>
      <c r="Q180" s="4"/>
      <c r="R180" s="11"/>
      <c r="S180" s="18"/>
      <c r="T180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Row],[送料割引%]]/100))+AB180</f>
        <v>#VALUE!</v>
      </c>
      <c r="U180" s="21" t="e">
        <f>IF(テーブル1[[#This Row],[利益]]="","",テーブル1[[#This Row],[利益]]/(テーブル1[[#This Row],[売上金額]]*テーブル1[[#This Row],[為替]]))</f>
        <v>#VALUE!</v>
      </c>
      <c r="V180" s="22"/>
      <c r="Z180" s="12" t="e">
        <f>テーブル1[[#This Row],[利益]]+(テーブル1[[#This Row],[仕入価格]]-(テーブル1[[#This Row],[仕入価格]]*0.925925925925926))</f>
        <v>#VALUE!</v>
      </c>
      <c r="AA180" s="12">
        <f>IF(テーブル1[[#This Row],[仕入先]]="楽天",F180*リスト!$E$12,IF(テーブル1[[#This Row],[仕入先]]="Yahooショップ",F180*リスト!$E$13,))</f>
        <v>0</v>
      </c>
      <c r="AB180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81" spans="1:28" x14ac:dyDescent="0.15">
      <c r="A181" s="2" t="str">
        <f t="shared" si="2"/>
        <v/>
      </c>
      <c r="C181" s="3"/>
      <c r="D181" s="3"/>
      <c r="E181" s="11"/>
      <c r="F181" s="4"/>
      <c r="G181" s="6"/>
      <c r="H181" s="6"/>
      <c r="I181" s="6" t="str">
        <f>IF(テーブル1[[#This Row],[商品価格]]="","",SUM(G181:H181))</f>
        <v/>
      </c>
      <c r="J181" s="7"/>
      <c r="K181" s="19" t="str">
        <f>IF(テーブル1[[#This Row],[商品価格]]="","",テーブル1[[#This Row],[商品価格]]*テーブル1[[#This Row],[落札手数料%]])</f>
        <v/>
      </c>
      <c r="L181" s="19" t="str">
        <f>IF(テーブル1[[#This Row],[送料]]="","",テーブル1[[#This Row],[送料]]*テーブル1[[#This Row],[落札手数料%]])</f>
        <v/>
      </c>
      <c r="M181" s="19" t="str">
        <f>IF(テーブル1[[#This Row],[売上金額]]="","",テーブル1[[#This Row],[売上金額]]*($Y$2/100)+0.3)</f>
        <v/>
      </c>
      <c r="N181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81" s="4"/>
      <c r="P181" s="20" t="str">
        <f>IF(テーブル1[[#This Row],[為替]]="","",テーブル1[[#This Row],[売上総計$]]*テーブル1[[#This Row],[為替]])</f>
        <v/>
      </c>
      <c r="Q181" s="4"/>
      <c r="R181" s="11"/>
      <c r="S181" s="18"/>
      <c r="T181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Row],[送料割引%]]/100))+AB181</f>
        <v>#VALUE!</v>
      </c>
      <c r="U181" s="21" t="e">
        <f>IF(テーブル1[[#This Row],[利益]]="","",テーブル1[[#This Row],[利益]]/(テーブル1[[#This Row],[売上金額]]*テーブル1[[#This Row],[為替]]))</f>
        <v>#VALUE!</v>
      </c>
      <c r="V181" s="22"/>
      <c r="Z181" s="12" t="e">
        <f>テーブル1[[#This Row],[利益]]+(テーブル1[[#This Row],[仕入価格]]-(テーブル1[[#This Row],[仕入価格]]*0.925925925925926))</f>
        <v>#VALUE!</v>
      </c>
      <c r="AA181" s="12">
        <f>IF(テーブル1[[#This Row],[仕入先]]="楽天",F181*リスト!$E$12,IF(テーブル1[[#This Row],[仕入先]]="Yahooショップ",F181*リスト!$E$13,))</f>
        <v>0</v>
      </c>
      <c r="AB181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82" spans="1:28" x14ac:dyDescent="0.15">
      <c r="A182" s="2" t="str">
        <f t="shared" si="2"/>
        <v/>
      </c>
      <c r="C182" s="3"/>
      <c r="D182" s="3"/>
      <c r="E182" s="11"/>
      <c r="F182" s="4"/>
      <c r="G182" s="6"/>
      <c r="H182" s="6"/>
      <c r="I182" s="6" t="str">
        <f>IF(テーブル1[[#This Row],[商品価格]]="","",SUM(G182:H182))</f>
        <v/>
      </c>
      <c r="J182" s="7"/>
      <c r="K182" s="19" t="str">
        <f>IF(テーブル1[[#This Row],[商品価格]]="","",テーブル1[[#This Row],[商品価格]]*テーブル1[[#This Row],[落札手数料%]])</f>
        <v/>
      </c>
      <c r="L182" s="19" t="str">
        <f>IF(テーブル1[[#This Row],[送料]]="","",テーブル1[[#This Row],[送料]]*テーブル1[[#This Row],[落札手数料%]])</f>
        <v/>
      </c>
      <c r="M182" s="19" t="str">
        <f>IF(テーブル1[[#This Row],[売上金額]]="","",テーブル1[[#This Row],[売上金額]]*($Y$2/100)+0.3)</f>
        <v/>
      </c>
      <c r="N182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82" s="4"/>
      <c r="P182" s="20" t="str">
        <f>IF(テーブル1[[#This Row],[為替]]="","",テーブル1[[#This Row],[売上総計$]]*テーブル1[[#This Row],[為替]])</f>
        <v/>
      </c>
      <c r="Q182" s="4"/>
      <c r="R182" s="11"/>
      <c r="S182" s="18"/>
      <c r="T182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Row],[送料割引%]]/100))+AB182</f>
        <v>#VALUE!</v>
      </c>
      <c r="U182" s="21" t="e">
        <f>IF(テーブル1[[#This Row],[利益]]="","",テーブル1[[#This Row],[利益]]/(テーブル1[[#This Row],[売上金額]]*テーブル1[[#This Row],[為替]]))</f>
        <v>#VALUE!</v>
      </c>
      <c r="V182" s="22"/>
      <c r="Z182" s="12" t="e">
        <f>テーブル1[[#This Row],[利益]]+(テーブル1[[#This Row],[仕入価格]]-(テーブル1[[#This Row],[仕入価格]]*0.925925925925926))</f>
        <v>#VALUE!</v>
      </c>
      <c r="AA182" s="12">
        <f>IF(テーブル1[[#This Row],[仕入先]]="楽天",F182*リスト!$E$12,IF(テーブル1[[#This Row],[仕入先]]="Yahooショップ",F182*リスト!$E$13,))</f>
        <v>0</v>
      </c>
      <c r="AB182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83" spans="1:28" x14ac:dyDescent="0.15">
      <c r="A183" s="2" t="str">
        <f t="shared" si="2"/>
        <v/>
      </c>
      <c r="C183" s="3"/>
      <c r="D183" s="3"/>
      <c r="E183" s="11"/>
      <c r="F183" s="4"/>
      <c r="G183" s="6"/>
      <c r="H183" s="6"/>
      <c r="I183" s="6" t="str">
        <f>IF(テーブル1[[#This Row],[商品価格]]="","",SUM(G183:H183))</f>
        <v/>
      </c>
      <c r="J183" s="7"/>
      <c r="K183" s="19" t="str">
        <f>IF(テーブル1[[#This Row],[商品価格]]="","",テーブル1[[#This Row],[商品価格]]*テーブル1[[#This Row],[落札手数料%]])</f>
        <v/>
      </c>
      <c r="L183" s="19" t="str">
        <f>IF(テーブル1[[#This Row],[送料]]="","",テーブル1[[#This Row],[送料]]*テーブル1[[#This Row],[落札手数料%]])</f>
        <v/>
      </c>
      <c r="M183" s="19" t="str">
        <f>IF(テーブル1[[#This Row],[売上金額]]="","",テーブル1[[#This Row],[売上金額]]*($Y$2/100)+0.3)</f>
        <v/>
      </c>
      <c r="N183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83" s="4"/>
      <c r="P183" s="20" t="str">
        <f>IF(テーブル1[[#This Row],[為替]]="","",テーブル1[[#This Row],[売上総計$]]*テーブル1[[#This Row],[為替]])</f>
        <v/>
      </c>
      <c r="Q183" s="4"/>
      <c r="R183" s="11"/>
      <c r="S183" s="18"/>
      <c r="T183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Row],[送料割引%]]/100))+AB183</f>
        <v>#VALUE!</v>
      </c>
      <c r="U183" s="21" t="e">
        <f>IF(テーブル1[[#This Row],[利益]]="","",テーブル1[[#This Row],[利益]]/(テーブル1[[#This Row],[売上金額]]*テーブル1[[#This Row],[為替]]))</f>
        <v>#VALUE!</v>
      </c>
      <c r="V183" s="22"/>
      <c r="Z183" s="12" t="e">
        <f>テーブル1[[#This Row],[利益]]+(テーブル1[[#This Row],[仕入価格]]-(テーブル1[[#This Row],[仕入価格]]*0.925925925925926))</f>
        <v>#VALUE!</v>
      </c>
      <c r="AA183" s="12">
        <f>IF(テーブル1[[#This Row],[仕入先]]="楽天",F183*リスト!$E$12,IF(テーブル1[[#This Row],[仕入先]]="Yahooショップ",F183*リスト!$E$13,))</f>
        <v>0</v>
      </c>
      <c r="AB183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84" spans="1:28" x14ac:dyDescent="0.15">
      <c r="A184" s="2" t="str">
        <f t="shared" si="2"/>
        <v/>
      </c>
      <c r="C184" s="3"/>
      <c r="D184" s="3"/>
      <c r="E184" s="11"/>
      <c r="F184" s="4"/>
      <c r="G184" s="6"/>
      <c r="H184" s="6"/>
      <c r="I184" s="6" t="str">
        <f>IF(テーブル1[[#This Row],[商品価格]]="","",SUM(G184:H184))</f>
        <v/>
      </c>
      <c r="J184" s="7"/>
      <c r="K184" s="19" t="str">
        <f>IF(テーブル1[[#This Row],[商品価格]]="","",テーブル1[[#This Row],[商品価格]]*テーブル1[[#This Row],[落札手数料%]])</f>
        <v/>
      </c>
      <c r="L184" s="19" t="str">
        <f>IF(テーブル1[[#This Row],[送料]]="","",テーブル1[[#This Row],[送料]]*テーブル1[[#This Row],[落札手数料%]])</f>
        <v/>
      </c>
      <c r="M184" s="19" t="str">
        <f>IF(テーブル1[[#This Row],[売上金額]]="","",テーブル1[[#This Row],[売上金額]]*($Y$2/100)+0.3)</f>
        <v/>
      </c>
      <c r="N184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84" s="4"/>
      <c r="P184" s="20" t="str">
        <f>IF(テーブル1[[#This Row],[為替]]="","",テーブル1[[#This Row],[売上総計$]]*テーブル1[[#This Row],[為替]])</f>
        <v/>
      </c>
      <c r="Q184" s="4"/>
      <c r="R184" s="11"/>
      <c r="S184" s="18"/>
      <c r="T184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Row],[送料割引%]]/100))+AB184</f>
        <v>#VALUE!</v>
      </c>
      <c r="U184" s="21" t="e">
        <f>IF(テーブル1[[#This Row],[利益]]="","",テーブル1[[#This Row],[利益]]/(テーブル1[[#This Row],[売上金額]]*テーブル1[[#This Row],[為替]]))</f>
        <v>#VALUE!</v>
      </c>
      <c r="V184" s="22"/>
      <c r="Z184" s="12" t="e">
        <f>テーブル1[[#This Row],[利益]]+(テーブル1[[#This Row],[仕入価格]]-(テーブル1[[#This Row],[仕入価格]]*0.925925925925926))</f>
        <v>#VALUE!</v>
      </c>
      <c r="AA184" s="12">
        <f>IF(テーブル1[[#This Row],[仕入先]]="楽天",F184*リスト!$E$12,IF(テーブル1[[#This Row],[仕入先]]="Yahooショップ",F184*リスト!$E$13,))</f>
        <v>0</v>
      </c>
      <c r="AB184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85" spans="1:28" x14ac:dyDescent="0.15">
      <c r="A185" s="2" t="str">
        <f t="shared" si="2"/>
        <v/>
      </c>
      <c r="C185" s="3"/>
      <c r="D185" s="3"/>
      <c r="E185" s="11"/>
      <c r="F185" s="4"/>
      <c r="G185" s="6"/>
      <c r="H185" s="6"/>
      <c r="I185" s="6" t="str">
        <f>IF(テーブル1[[#This Row],[商品価格]]="","",SUM(G185:H185))</f>
        <v/>
      </c>
      <c r="J185" s="7"/>
      <c r="K185" s="19" t="str">
        <f>IF(テーブル1[[#This Row],[商品価格]]="","",テーブル1[[#This Row],[商品価格]]*テーブル1[[#This Row],[落札手数料%]])</f>
        <v/>
      </c>
      <c r="L185" s="19" t="str">
        <f>IF(テーブル1[[#This Row],[送料]]="","",テーブル1[[#This Row],[送料]]*テーブル1[[#This Row],[落札手数料%]])</f>
        <v/>
      </c>
      <c r="M185" s="19" t="str">
        <f>IF(テーブル1[[#This Row],[売上金額]]="","",テーブル1[[#This Row],[売上金額]]*($Y$2/100)+0.3)</f>
        <v/>
      </c>
      <c r="N185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85" s="4"/>
      <c r="P185" s="20" t="str">
        <f>IF(テーブル1[[#This Row],[為替]]="","",テーブル1[[#This Row],[売上総計$]]*テーブル1[[#This Row],[為替]])</f>
        <v/>
      </c>
      <c r="Q185" s="4"/>
      <c r="R185" s="11"/>
      <c r="S185" s="18"/>
      <c r="T185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Row],[送料割引%]]/100))+AB185</f>
        <v>#VALUE!</v>
      </c>
      <c r="U185" s="21" t="e">
        <f>IF(テーブル1[[#This Row],[利益]]="","",テーブル1[[#This Row],[利益]]/(テーブル1[[#This Row],[売上金額]]*テーブル1[[#This Row],[為替]]))</f>
        <v>#VALUE!</v>
      </c>
      <c r="V185" s="22"/>
      <c r="Z185" s="12" t="e">
        <f>テーブル1[[#This Row],[利益]]+(テーブル1[[#This Row],[仕入価格]]-(テーブル1[[#This Row],[仕入価格]]*0.925925925925926))</f>
        <v>#VALUE!</v>
      </c>
      <c r="AA185" s="12">
        <f>IF(テーブル1[[#This Row],[仕入先]]="楽天",F185*リスト!$E$12,IF(テーブル1[[#This Row],[仕入先]]="Yahooショップ",F185*リスト!$E$13,))</f>
        <v>0</v>
      </c>
      <c r="AB185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86" spans="1:28" x14ac:dyDescent="0.15">
      <c r="A186" s="2" t="str">
        <f t="shared" si="2"/>
        <v/>
      </c>
      <c r="C186" s="3"/>
      <c r="D186" s="3"/>
      <c r="E186" s="11"/>
      <c r="F186" s="4"/>
      <c r="G186" s="6"/>
      <c r="H186" s="6"/>
      <c r="I186" s="6" t="str">
        <f>IF(テーブル1[[#This Row],[商品価格]]="","",SUM(G186:H186))</f>
        <v/>
      </c>
      <c r="J186" s="7"/>
      <c r="K186" s="19" t="str">
        <f>IF(テーブル1[[#This Row],[商品価格]]="","",テーブル1[[#This Row],[商品価格]]*テーブル1[[#This Row],[落札手数料%]])</f>
        <v/>
      </c>
      <c r="L186" s="19" t="str">
        <f>IF(テーブル1[[#This Row],[送料]]="","",テーブル1[[#This Row],[送料]]*テーブル1[[#This Row],[落札手数料%]])</f>
        <v/>
      </c>
      <c r="M186" s="19" t="str">
        <f>IF(テーブル1[[#This Row],[売上金額]]="","",テーブル1[[#This Row],[売上金額]]*($Y$2/100)+0.3)</f>
        <v/>
      </c>
      <c r="N186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86" s="4"/>
      <c r="P186" s="20" t="str">
        <f>IF(テーブル1[[#This Row],[為替]]="","",テーブル1[[#This Row],[売上総計$]]*テーブル1[[#This Row],[為替]])</f>
        <v/>
      </c>
      <c r="Q186" s="4"/>
      <c r="R186" s="11"/>
      <c r="S186" s="18"/>
      <c r="T186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Row],[送料割引%]]/100))+AB186</f>
        <v>#VALUE!</v>
      </c>
      <c r="U186" s="21" t="e">
        <f>IF(テーブル1[[#This Row],[利益]]="","",テーブル1[[#This Row],[利益]]/(テーブル1[[#This Row],[売上金額]]*テーブル1[[#This Row],[為替]]))</f>
        <v>#VALUE!</v>
      </c>
      <c r="V186" s="22"/>
      <c r="Z186" s="12" t="e">
        <f>テーブル1[[#This Row],[利益]]+(テーブル1[[#This Row],[仕入価格]]-(テーブル1[[#This Row],[仕入価格]]*0.925925925925926))</f>
        <v>#VALUE!</v>
      </c>
      <c r="AA186" s="12">
        <f>IF(テーブル1[[#This Row],[仕入先]]="楽天",F186*リスト!$E$12,IF(テーブル1[[#This Row],[仕入先]]="Yahooショップ",F186*リスト!$E$13,))</f>
        <v>0</v>
      </c>
      <c r="AB186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87" spans="1:28" x14ac:dyDescent="0.15">
      <c r="A187" s="2" t="str">
        <f t="shared" si="2"/>
        <v/>
      </c>
      <c r="C187" s="3"/>
      <c r="D187" s="3"/>
      <c r="E187" s="11"/>
      <c r="F187" s="4"/>
      <c r="G187" s="6"/>
      <c r="H187" s="6"/>
      <c r="I187" s="6" t="str">
        <f>IF(テーブル1[[#This Row],[商品価格]]="","",SUM(G187:H187))</f>
        <v/>
      </c>
      <c r="J187" s="7"/>
      <c r="K187" s="19" t="str">
        <f>IF(テーブル1[[#This Row],[商品価格]]="","",テーブル1[[#This Row],[商品価格]]*テーブル1[[#This Row],[落札手数料%]])</f>
        <v/>
      </c>
      <c r="L187" s="19" t="str">
        <f>IF(テーブル1[[#This Row],[送料]]="","",テーブル1[[#This Row],[送料]]*テーブル1[[#This Row],[落札手数料%]])</f>
        <v/>
      </c>
      <c r="M187" s="19" t="str">
        <f>IF(テーブル1[[#This Row],[売上金額]]="","",テーブル1[[#This Row],[売上金額]]*($Y$2/100)+0.3)</f>
        <v/>
      </c>
      <c r="N187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87" s="4"/>
      <c r="P187" s="20" t="str">
        <f>IF(テーブル1[[#This Row],[為替]]="","",テーブル1[[#This Row],[売上総計$]]*テーブル1[[#This Row],[為替]])</f>
        <v/>
      </c>
      <c r="Q187" s="4"/>
      <c r="R187" s="11"/>
      <c r="S187" s="18"/>
      <c r="T187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Row],[送料割引%]]/100))+AB187</f>
        <v>#VALUE!</v>
      </c>
      <c r="U187" s="21" t="e">
        <f>IF(テーブル1[[#This Row],[利益]]="","",テーブル1[[#This Row],[利益]]/(テーブル1[[#This Row],[売上金額]]*テーブル1[[#This Row],[為替]]))</f>
        <v>#VALUE!</v>
      </c>
      <c r="V187" s="22"/>
      <c r="Z187" s="12" t="e">
        <f>テーブル1[[#This Row],[利益]]+(テーブル1[[#This Row],[仕入価格]]-(テーブル1[[#This Row],[仕入価格]]*0.925925925925926))</f>
        <v>#VALUE!</v>
      </c>
      <c r="AA187" s="12">
        <f>IF(テーブル1[[#This Row],[仕入先]]="楽天",F187*リスト!$E$12,IF(テーブル1[[#This Row],[仕入先]]="Yahooショップ",F187*リスト!$E$13,))</f>
        <v>0</v>
      </c>
      <c r="AB187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88" spans="1:28" x14ac:dyDescent="0.15">
      <c r="A188" s="2" t="str">
        <f t="shared" si="2"/>
        <v/>
      </c>
      <c r="C188" s="3"/>
      <c r="D188" s="3"/>
      <c r="E188" s="11"/>
      <c r="F188" s="4"/>
      <c r="G188" s="6"/>
      <c r="H188" s="6"/>
      <c r="I188" s="6" t="str">
        <f>IF(テーブル1[[#This Row],[商品価格]]="","",SUM(G188:H188))</f>
        <v/>
      </c>
      <c r="J188" s="7"/>
      <c r="K188" s="19" t="str">
        <f>IF(テーブル1[[#This Row],[商品価格]]="","",テーブル1[[#This Row],[商品価格]]*テーブル1[[#This Row],[落札手数料%]])</f>
        <v/>
      </c>
      <c r="L188" s="19" t="str">
        <f>IF(テーブル1[[#This Row],[送料]]="","",テーブル1[[#This Row],[送料]]*テーブル1[[#This Row],[落札手数料%]])</f>
        <v/>
      </c>
      <c r="M188" s="19" t="str">
        <f>IF(テーブル1[[#This Row],[売上金額]]="","",テーブル1[[#This Row],[売上金額]]*($Y$2/100)+0.3)</f>
        <v/>
      </c>
      <c r="N188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88" s="4"/>
      <c r="P188" s="20" t="str">
        <f>IF(テーブル1[[#This Row],[為替]]="","",テーブル1[[#This Row],[売上総計$]]*テーブル1[[#This Row],[為替]])</f>
        <v/>
      </c>
      <c r="Q188" s="4"/>
      <c r="R188" s="11"/>
      <c r="S188" s="18"/>
      <c r="T188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Row],[送料割引%]]/100))+AB188</f>
        <v>#VALUE!</v>
      </c>
      <c r="U188" s="21" t="e">
        <f>IF(テーブル1[[#This Row],[利益]]="","",テーブル1[[#This Row],[利益]]/(テーブル1[[#This Row],[売上金額]]*テーブル1[[#This Row],[為替]]))</f>
        <v>#VALUE!</v>
      </c>
      <c r="V188" s="22"/>
      <c r="Z188" s="12" t="e">
        <f>テーブル1[[#This Row],[利益]]+(テーブル1[[#This Row],[仕入価格]]-(テーブル1[[#This Row],[仕入価格]]*0.925925925925926))</f>
        <v>#VALUE!</v>
      </c>
      <c r="AA188" s="12">
        <f>IF(テーブル1[[#This Row],[仕入先]]="楽天",F188*リスト!$E$12,IF(テーブル1[[#This Row],[仕入先]]="Yahooショップ",F188*リスト!$E$13,))</f>
        <v>0</v>
      </c>
      <c r="AB188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89" spans="1:28" x14ac:dyDescent="0.15">
      <c r="A189" s="2" t="str">
        <f t="shared" si="2"/>
        <v/>
      </c>
      <c r="C189" s="3"/>
      <c r="D189" s="3"/>
      <c r="E189" s="11"/>
      <c r="F189" s="4"/>
      <c r="G189" s="6"/>
      <c r="H189" s="6"/>
      <c r="I189" s="6" t="str">
        <f>IF(テーブル1[[#This Row],[商品価格]]="","",SUM(G189:H189))</f>
        <v/>
      </c>
      <c r="J189" s="7"/>
      <c r="K189" s="19" t="str">
        <f>IF(テーブル1[[#This Row],[商品価格]]="","",テーブル1[[#This Row],[商品価格]]*テーブル1[[#This Row],[落札手数料%]])</f>
        <v/>
      </c>
      <c r="L189" s="19" t="str">
        <f>IF(テーブル1[[#This Row],[送料]]="","",テーブル1[[#This Row],[送料]]*テーブル1[[#This Row],[落札手数料%]])</f>
        <v/>
      </c>
      <c r="M189" s="19" t="str">
        <f>IF(テーブル1[[#This Row],[売上金額]]="","",テーブル1[[#This Row],[売上金額]]*($Y$2/100)+0.3)</f>
        <v/>
      </c>
      <c r="N189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89" s="4"/>
      <c r="P189" s="20" t="str">
        <f>IF(テーブル1[[#This Row],[為替]]="","",テーブル1[[#This Row],[売上総計$]]*テーブル1[[#This Row],[為替]])</f>
        <v/>
      </c>
      <c r="Q189" s="4"/>
      <c r="R189" s="11"/>
      <c r="S189" s="18"/>
      <c r="T189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Row],[送料割引%]]/100))+AB189</f>
        <v>#VALUE!</v>
      </c>
      <c r="U189" s="21" t="e">
        <f>IF(テーブル1[[#This Row],[利益]]="","",テーブル1[[#This Row],[利益]]/(テーブル1[[#This Row],[売上金額]]*テーブル1[[#This Row],[為替]]))</f>
        <v>#VALUE!</v>
      </c>
      <c r="V189" s="22"/>
      <c r="Z189" s="12" t="e">
        <f>テーブル1[[#This Row],[利益]]+(テーブル1[[#This Row],[仕入価格]]-(テーブル1[[#This Row],[仕入価格]]*0.925925925925926))</f>
        <v>#VALUE!</v>
      </c>
      <c r="AA189" s="12">
        <f>IF(テーブル1[[#This Row],[仕入先]]="楽天",F189*リスト!$E$12,IF(テーブル1[[#This Row],[仕入先]]="Yahooショップ",F189*リスト!$E$13,))</f>
        <v>0</v>
      </c>
      <c r="AB189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90" spans="1:28" x14ac:dyDescent="0.15">
      <c r="A190" s="2" t="str">
        <f t="shared" si="2"/>
        <v/>
      </c>
      <c r="C190" s="3"/>
      <c r="D190" s="3"/>
      <c r="E190" s="11"/>
      <c r="F190" s="4"/>
      <c r="G190" s="6"/>
      <c r="H190" s="6"/>
      <c r="I190" s="6" t="str">
        <f>IF(テーブル1[[#This Row],[商品価格]]="","",SUM(G190:H190))</f>
        <v/>
      </c>
      <c r="J190" s="7"/>
      <c r="K190" s="19" t="str">
        <f>IF(テーブル1[[#This Row],[商品価格]]="","",テーブル1[[#This Row],[商品価格]]*テーブル1[[#This Row],[落札手数料%]])</f>
        <v/>
      </c>
      <c r="L190" s="19" t="str">
        <f>IF(テーブル1[[#This Row],[送料]]="","",テーブル1[[#This Row],[送料]]*テーブル1[[#This Row],[落札手数料%]])</f>
        <v/>
      </c>
      <c r="M190" s="19" t="str">
        <f>IF(テーブル1[[#This Row],[売上金額]]="","",テーブル1[[#This Row],[売上金額]]*($Y$2/100)+0.3)</f>
        <v/>
      </c>
      <c r="N190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90" s="4"/>
      <c r="P190" s="20" t="str">
        <f>IF(テーブル1[[#This Row],[為替]]="","",テーブル1[[#This Row],[売上総計$]]*テーブル1[[#This Row],[為替]])</f>
        <v/>
      </c>
      <c r="Q190" s="4"/>
      <c r="R190" s="11"/>
      <c r="S190" s="18"/>
      <c r="T190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Row],[送料割引%]]/100))+AB190</f>
        <v>#VALUE!</v>
      </c>
      <c r="U190" s="21" t="e">
        <f>IF(テーブル1[[#This Row],[利益]]="","",テーブル1[[#This Row],[利益]]/(テーブル1[[#This Row],[売上金額]]*テーブル1[[#This Row],[為替]]))</f>
        <v>#VALUE!</v>
      </c>
      <c r="V190" s="22"/>
      <c r="Z190" s="12" t="e">
        <f>テーブル1[[#This Row],[利益]]+(テーブル1[[#This Row],[仕入価格]]-(テーブル1[[#This Row],[仕入価格]]*0.925925925925926))</f>
        <v>#VALUE!</v>
      </c>
      <c r="AA190" s="12">
        <f>IF(テーブル1[[#This Row],[仕入先]]="楽天",F190*リスト!$E$12,IF(テーブル1[[#This Row],[仕入先]]="Yahooショップ",F190*リスト!$E$13,))</f>
        <v>0</v>
      </c>
      <c r="AB190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91" spans="1:28" x14ac:dyDescent="0.15">
      <c r="A191" s="2" t="str">
        <f t="shared" si="2"/>
        <v/>
      </c>
      <c r="C191" s="3"/>
      <c r="D191" s="3"/>
      <c r="E191" s="11"/>
      <c r="F191" s="4"/>
      <c r="G191" s="6"/>
      <c r="H191" s="6"/>
      <c r="I191" s="6" t="str">
        <f>IF(テーブル1[[#This Row],[商品価格]]="","",SUM(G191:H191))</f>
        <v/>
      </c>
      <c r="J191" s="7"/>
      <c r="K191" s="19" t="str">
        <f>IF(テーブル1[[#This Row],[商品価格]]="","",テーブル1[[#This Row],[商品価格]]*テーブル1[[#This Row],[落札手数料%]])</f>
        <v/>
      </c>
      <c r="L191" s="19" t="str">
        <f>IF(テーブル1[[#This Row],[送料]]="","",テーブル1[[#This Row],[送料]]*テーブル1[[#This Row],[落札手数料%]])</f>
        <v/>
      </c>
      <c r="M191" s="19" t="str">
        <f>IF(テーブル1[[#This Row],[売上金額]]="","",テーブル1[[#This Row],[売上金額]]*($Y$2/100)+0.3)</f>
        <v/>
      </c>
      <c r="N191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91" s="4"/>
      <c r="P191" s="20" t="str">
        <f>IF(テーブル1[[#This Row],[為替]]="","",テーブル1[[#This Row],[売上総計$]]*テーブル1[[#This Row],[為替]])</f>
        <v/>
      </c>
      <c r="Q191" s="4"/>
      <c r="R191" s="11"/>
      <c r="S191" s="18"/>
      <c r="T191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Row],[送料割引%]]/100))+AB191</f>
        <v>#VALUE!</v>
      </c>
      <c r="U191" s="21" t="e">
        <f>IF(テーブル1[[#This Row],[利益]]="","",テーブル1[[#This Row],[利益]]/(テーブル1[[#This Row],[売上金額]]*テーブル1[[#This Row],[為替]]))</f>
        <v>#VALUE!</v>
      </c>
      <c r="V191" s="22"/>
      <c r="Z191" s="12" t="e">
        <f>テーブル1[[#This Row],[利益]]+(テーブル1[[#This Row],[仕入価格]]-(テーブル1[[#This Row],[仕入価格]]*0.925925925925926))</f>
        <v>#VALUE!</v>
      </c>
      <c r="AA191" s="12">
        <f>IF(テーブル1[[#This Row],[仕入先]]="楽天",F191*リスト!$E$12,IF(テーブル1[[#This Row],[仕入先]]="Yahooショップ",F191*リスト!$E$13,))</f>
        <v>0</v>
      </c>
      <c r="AB191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92" spans="1:28" x14ac:dyDescent="0.15">
      <c r="A192" s="2" t="str">
        <f t="shared" si="2"/>
        <v/>
      </c>
      <c r="C192" s="3"/>
      <c r="D192" s="3"/>
      <c r="E192" s="11"/>
      <c r="F192" s="4"/>
      <c r="G192" s="6"/>
      <c r="H192" s="6"/>
      <c r="I192" s="6" t="str">
        <f>IF(テーブル1[[#This Row],[商品価格]]="","",SUM(G192:H192))</f>
        <v/>
      </c>
      <c r="J192" s="7"/>
      <c r="K192" s="19" t="str">
        <f>IF(テーブル1[[#This Row],[商品価格]]="","",テーブル1[[#This Row],[商品価格]]*テーブル1[[#This Row],[落札手数料%]])</f>
        <v/>
      </c>
      <c r="L192" s="19" t="str">
        <f>IF(テーブル1[[#This Row],[送料]]="","",テーブル1[[#This Row],[送料]]*テーブル1[[#This Row],[落札手数料%]])</f>
        <v/>
      </c>
      <c r="M192" s="19" t="str">
        <f>IF(テーブル1[[#This Row],[売上金額]]="","",テーブル1[[#This Row],[売上金額]]*($Y$2/100)+0.3)</f>
        <v/>
      </c>
      <c r="N192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92" s="4"/>
      <c r="P192" s="20" t="str">
        <f>IF(テーブル1[[#This Row],[為替]]="","",テーブル1[[#This Row],[売上総計$]]*テーブル1[[#This Row],[為替]])</f>
        <v/>
      </c>
      <c r="Q192" s="4"/>
      <c r="R192" s="11"/>
      <c r="S192" s="18"/>
      <c r="T192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Row],[送料割引%]]/100))+AB192</f>
        <v>#VALUE!</v>
      </c>
      <c r="U192" s="21" t="e">
        <f>IF(テーブル1[[#This Row],[利益]]="","",テーブル1[[#This Row],[利益]]/(テーブル1[[#This Row],[売上金額]]*テーブル1[[#This Row],[為替]]))</f>
        <v>#VALUE!</v>
      </c>
      <c r="V192" s="22"/>
      <c r="Z192" s="12" t="e">
        <f>テーブル1[[#This Row],[利益]]+(テーブル1[[#This Row],[仕入価格]]-(テーブル1[[#This Row],[仕入価格]]*0.925925925925926))</f>
        <v>#VALUE!</v>
      </c>
      <c r="AA192" s="12">
        <f>IF(テーブル1[[#This Row],[仕入先]]="楽天",F192*リスト!$E$12,IF(テーブル1[[#This Row],[仕入先]]="Yahooショップ",F192*リスト!$E$13,))</f>
        <v>0</v>
      </c>
      <c r="AB192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93" spans="1:28" x14ac:dyDescent="0.15">
      <c r="A193" s="2" t="str">
        <f t="shared" si="2"/>
        <v/>
      </c>
      <c r="C193" s="3"/>
      <c r="D193" s="3"/>
      <c r="E193" s="11"/>
      <c r="F193" s="4"/>
      <c r="G193" s="6"/>
      <c r="H193" s="6"/>
      <c r="I193" s="6" t="str">
        <f>IF(テーブル1[[#This Row],[商品価格]]="","",SUM(G193:H193))</f>
        <v/>
      </c>
      <c r="J193" s="7"/>
      <c r="K193" s="19" t="str">
        <f>IF(テーブル1[[#This Row],[商品価格]]="","",テーブル1[[#This Row],[商品価格]]*テーブル1[[#This Row],[落札手数料%]])</f>
        <v/>
      </c>
      <c r="L193" s="19" t="str">
        <f>IF(テーブル1[[#This Row],[送料]]="","",テーブル1[[#This Row],[送料]]*テーブル1[[#This Row],[落札手数料%]])</f>
        <v/>
      </c>
      <c r="M193" s="19" t="str">
        <f>IF(テーブル1[[#This Row],[売上金額]]="","",テーブル1[[#This Row],[売上金額]]*($Y$2/100)+0.3)</f>
        <v/>
      </c>
      <c r="N193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93" s="4"/>
      <c r="P193" s="20" t="str">
        <f>IF(テーブル1[[#This Row],[為替]]="","",テーブル1[[#This Row],[売上総計$]]*テーブル1[[#This Row],[為替]])</f>
        <v/>
      </c>
      <c r="Q193" s="4"/>
      <c r="R193" s="11"/>
      <c r="S193" s="18"/>
      <c r="T193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Row],[送料割引%]]/100))+AB193</f>
        <v>#VALUE!</v>
      </c>
      <c r="U193" s="21" t="e">
        <f>IF(テーブル1[[#This Row],[利益]]="","",テーブル1[[#This Row],[利益]]/(テーブル1[[#This Row],[売上金額]]*テーブル1[[#This Row],[為替]]))</f>
        <v>#VALUE!</v>
      </c>
      <c r="V193" s="22"/>
      <c r="Z193" s="12" t="e">
        <f>テーブル1[[#This Row],[利益]]+(テーブル1[[#This Row],[仕入価格]]-(テーブル1[[#This Row],[仕入価格]]*0.925925925925926))</f>
        <v>#VALUE!</v>
      </c>
      <c r="AA193" s="12">
        <f>IF(テーブル1[[#This Row],[仕入先]]="楽天",F193*リスト!$E$12,IF(テーブル1[[#This Row],[仕入先]]="Yahooショップ",F193*リスト!$E$13,))</f>
        <v>0</v>
      </c>
      <c r="AB193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94" spans="1:28" x14ac:dyDescent="0.15">
      <c r="A194" s="2" t="str">
        <f t="shared" ref="A194:A257" si="3">IF(B194="", "", ROW()-1)</f>
        <v/>
      </c>
      <c r="C194" s="3"/>
      <c r="D194" s="3"/>
      <c r="E194" s="11"/>
      <c r="F194" s="4"/>
      <c r="G194" s="6"/>
      <c r="H194" s="6"/>
      <c r="I194" s="6" t="str">
        <f>IF(テーブル1[[#This Row],[商品価格]]="","",SUM(G194:H194))</f>
        <v/>
      </c>
      <c r="J194" s="7"/>
      <c r="K194" s="19" t="str">
        <f>IF(テーブル1[[#This Row],[商品価格]]="","",テーブル1[[#This Row],[商品価格]]*テーブル1[[#This Row],[落札手数料%]])</f>
        <v/>
      </c>
      <c r="L194" s="19" t="str">
        <f>IF(テーブル1[[#This Row],[送料]]="","",テーブル1[[#This Row],[送料]]*テーブル1[[#This Row],[落札手数料%]])</f>
        <v/>
      </c>
      <c r="M194" s="19" t="str">
        <f>IF(テーブル1[[#This Row],[売上金額]]="","",テーブル1[[#This Row],[売上金額]]*($Y$2/100)+0.3)</f>
        <v/>
      </c>
      <c r="N194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94" s="4"/>
      <c r="P194" s="20" t="str">
        <f>IF(テーブル1[[#This Row],[為替]]="","",テーブル1[[#This Row],[売上総計$]]*テーブル1[[#This Row],[為替]])</f>
        <v/>
      </c>
      <c r="Q194" s="4"/>
      <c r="R194" s="11"/>
      <c r="S194" s="18"/>
      <c r="T194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Row],[送料割引%]]/100))+AB194</f>
        <v>#VALUE!</v>
      </c>
      <c r="U194" s="21" t="e">
        <f>IF(テーブル1[[#This Row],[利益]]="","",テーブル1[[#This Row],[利益]]/(テーブル1[[#This Row],[売上金額]]*テーブル1[[#This Row],[為替]]))</f>
        <v>#VALUE!</v>
      </c>
      <c r="V194" s="22"/>
      <c r="Z194" s="12" t="e">
        <f>テーブル1[[#This Row],[利益]]+(テーブル1[[#This Row],[仕入価格]]-(テーブル1[[#This Row],[仕入価格]]*0.925925925925926))</f>
        <v>#VALUE!</v>
      </c>
      <c r="AA194" s="12">
        <f>IF(テーブル1[[#This Row],[仕入先]]="楽天",F194*リスト!$E$12,IF(テーブル1[[#This Row],[仕入先]]="Yahooショップ",F194*リスト!$E$13,))</f>
        <v>0</v>
      </c>
      <c r="AB194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95" spans="1:28" x14ac:dyDescent="0.15">
      <c r="A195" s="2" t="str">
        <f t="shared" si="3"/>
        <v/>
      </c>
      <c r="C195" s="3"/>
      <c r="D195" s="3"/>
      <c r="E195" s="11"/>
      <c r="F195" s="4"/>
      <c r="G195" s="6"/>
      <c r="H195" s="6"/>
      <c r="I195" s="6" t="str">
        <f>IF(テーブル1[[#This Row],[商品価格]]="","",SUM(G195:H195))</f>
        <v/>
      </c>
      <c r="J195" s="7"/>
      <c r="K195" s="19" t="str">
        <f>IF(テーブル1[[#This Row],[商品価格]]="","",テーブル1[[#This Row],[商品価格]]*テーブル1[[#This Row],[落札手数料%]])</f>
        <v/>
      </c>
      <c r="L195" s="19" t="str">
        <f>IF(テーブル1[[#This Row],[送料]]="","",テーブル1[[#This Row],[送料]]*テーブル1[[#This Row],[落札手数料%]])</f>
        <v/>
      </c>
      <c r="M195" s="19" t="str">
        <f>IF(テーブル1[[#This Row],[売上金額]]="","",テーブル1[[#This Row],[売上金額]]*($Y$2/100)+0.3)</f>
        <v/>
      </c>
      <c r="N195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95" s="4"/>
      <c r="P195" s="20" t="str">
        <f>IF(テーブル1[[#This Row],[為替]]="","",テーブル1[[#This Row],[売上総計$]]*テーブル1[[#This Row],[為替]])</f>
        <v/>
      </c>
      <c r="Q195" s="4"/>
      <c r="R195" s="11"/>
      <c r="S195" s="18"/>
      <c r="T195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Row],[送料割引%]]/100))+AB195</f>
        <v>#VALUE!</v>
      </c>
      <c r="U195" s="21" t="e">
        <f>IF(テーブル1[[#This Row],[利益]]="","",テーブル1[[#This Row],[利益]]/(テーブル1[[#This Row],[売上金額]]*テーブル1[[#This Row],[為替]]))</f>
        <v>#VALUE!</v>
      </c>
      <c r="V195" s="22"/>
      <c r="Z195" s="12" t="e">
        <f>テーブル1[[#This Row],[利益]]+(テーブル1[[#This Row],[仕入価格]]-(テーブル1[[#This Row],[仕入価格]]*0.925925925925926))</f>
        <v>#VALUE!</v>
      </c>
      <c r="AA195" s="12">
        <f>IF(テーブル1[[#This Row],[仕入先]]="楽天",F195*リスト!$E$12,IF(テーブル1[[#This Row],[仕入先]]="Yahooショップ",F195*リスト!$E$13,))</f>
        <v>0</v>
      </c>
      <c r="AB195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96" spans="1:28" x14ac:dyDescent="0.15">
      <c r="A196" s="2" t="str">
        <f t="shared" si="3"/>
        <v/>
      </c>
      <c r="C196" s="3"/>
      <c r="D196" s="3"/>
      <c r="E196" s="11"/>
      <c r="F196" s="4"/>
      <c r="G196" s="6"/>
      <c r="H196" s="6"/>
      <c r="I196" s="6" t="str">
        <f>IF(テーブル1[[#This Row],[商品価格]]="","",SUM(G196:H196))</f>
        <v/>
      </c>
      <c r="J196" s="7"/>
      <c r="K196" s="19" t="str">
        <f>IF(テーブル1[[#This Row],[商品価格]]="","",テーブル1[[#This Row],[商品価格]]*テーブル1[[#This Row],[落札手数料%]])</f>
        <v/>
      </c>
      <c r="L196" s="19" t="str">
        <f>IF(テーブル1[[#This Row],[送料]]="","",テーブル1[[#This Row],[送料]]*テーブル1[[#This Row],[落札手数料%]])</f>
        <v/>
      </c>
      <c r="M196" s="19" t="str">
        <f>IF(テーブル1[[#This Row],[売上金額]]="","",テーブル1[[#This Row],[売上金額]]*($Y$2/100)+0.3)</f>
        <v/>
      </c>
      <c r="N196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96" s="4"/>
      <c r="P196" s="20" t="str">
        <f>IF(テーブル1[[#This Row],[為替]]="","",テーブル1[[#This Row],[売上総計$]]*テーブル1[[#This Row],[為替]])</f>
        <v/>
      </c>
      <c r="Q196" s="4"/>
      <c r="R196" s="11"/>
      <c r="S196" s="18"/>
      <c r="T196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Row],[送料割引%]]/100))+AB196</f>
        <v>#VALUE!</v>
      </c>
      <c r="U196" s="21" t="e">
        <f>IF(テーブル1[[#This Row],[利益]]="","",テーブル1[[#This Row],[利益]]/(テーブル1[[#This Row],[売上金額]]*テーブル1[[#This Row],[為替]]))</f>
        <v>#VALUE!</v>
      </c>
      <c r="V196" s="22"/>
      <c r="Z196" s="12" t="e">
        <f>テーブル1[[#This Row],[利益]]+(テーブル1[[#This Row],[仕入価格]]-(テーブル1[[#This Row],[仕入価格]]*0.925925925925926))</f>
        <v>#VALUE!</v>
      </c>
      <c r="AA196" s="12">
        <f>IF(テーブル1[[#This Row],[仕入先]]="楽天",F196*リスト!$E$12,IF(テーブル1[[#This Row],[仕入先]]="Yahooショップ",F196*リスト!$E$13,))</f>
        <v>0</v>
      </c>
      <c r="AB196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97" spans="1:28" x14ac:dyDescent="0.15">
      <c r="A197" s="2" t="str">
        <f t="shared" si="3"/>
        <v/>
      </c>
      <c r="C197" s="3"/>
      <c r="D197" s="3"/>
      <c r="E197" s="11"/>
      <c r="F197" s="4"/>
      <c r="G197" s="6"/>
      <c r="H197" s="6"/>
      <c r="I197" s="6" t="str">
        <f>IF(テーブル1[[#This Row],[商品価格]]="","",SUM(G197:H197))</f>
        <v/>
      </c>
      <c r="J197" s="7"/>
      <c r="K197" s="19" t="str">
        <f>IF(テーブル1[[#This Row],[商品価格]]="","",テーブル1[[#This Row],[商品価格]]*テーブル1[[#This Row],[落札手数料%]])</f>
        <v/>
      </c>
      <c r="L197" s="19" t="str">
        <f>IF(テーブル1[[#This Row],[送料]]="","",テーブル1[[#This Row],[送料]]*テーブル1[[#This Row],[落札手数料%]])</f>
        <v/>
      </c>
      <c r="M197" s="19" t="str">
        <f>IF(テーブル1[[#This Row],[売上金額]]="","",テーブル1[[#This Row],[売上金額]]*($Y$2/100)+0.3)</f>
        <v/>
      </c>
      <c r="N197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97" s="4"/>
      <c r="P197" s="20" t="str">
        <f>IF(テーブル1[[#This Row],[為替]]="","",テーブル1[[#This Row],[売上総計$]]*テーブル1[[#This Row],[為替]])</f>
        <v/>
      </c>
      <c r="Q197" s="4"/>
      <c r="R197" s="11"/>
      <c r="S197" s="18"/>
      <c r="T197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Row],[送料割引%]]/100))+AB197</f>
        <v>#VALUE!</v>
      </c>
      <c r="U197" s="21" t="e">
        <f>IF(テーブル1[[#This Row],[利益]]="","",テーブル1[[#This Row],[利益]]/(テーブル1[[#This Row],[売上金額]]*テーブル1[[#This Row],[為替]]))</f>
        <v>#VALUE!</v>
      </c>
      <c r="V197" s="22"/>
      <c r="Z197" s="12" t="e">
        <f>テーブル1[[#This Row],[利益]]+(テーブル1[[#This Row],[仕入価格]]-(テーブル1[[#This Row],[仕入価格]]*0.925925925925926))</f>
        <v>#VALUE!</v>
      </c>
      <c r="AA197" s="12">
        <f>IF(テーブル1[[#This Row],[仕入先]]="楽天",F197*リスト!$E$12,IF(テーブル1[[#This Row],[仕入先]]="Yahooショップ",F197*リスト!$E$13,))</f>
        <v>0</v>
      </c>
      <c r="AB197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98" spans="1:28" x14ac:dyDescent="0.15">
      <c r="A198" s="2" t="str">
        <f t="shared" si="3"/>
        <v/>
      </c>
      <c r="C198" s="3"/>
      <c r="D198" s="3"/>
      <c r="E198" s="11"/>
      <c r="F198" s="4"/>
      <c r="G198" s="6"/>
      <c r="H198" s="6"/>
      <c r="I198" s="6" t="str">
        <f>IF(テーブル1[[#This Row],[商品価格]]="","",SUM(G198:H198))</f>
        <v/>
      </c>
      <c r="J198" s="7"/>
      <c r="K198" s="19" t="str">
        <f>IF(テーブル1[[#This Row],[商品価格]]="","",テーブル1[[#This Row],[商品価格]]*テーブル1[[#This Row],[落札手数料%]])</f>
        <v/>
      </c>
      <c r="L198" s="19" t="str">
        <f>IF(テーブル1[[#This Row],[送料]]="","",テーブル1[[#This Row],[送料]]*テーブル1[[#This Row],[落札手数料%]])</f>
        <v/>
      </c>
      <c r="M198" s="19" t="str">
        <f>IF(テーブル1[[#This Row],[売上金額]]="","",テーブル1[[#This Row],[売上金額]]*($Y$2/100)+0.3)</f>
        <v/>
      </c>
      <c r="N198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98" s="4"/>
      <c r="P198" s="20" t="str">
        <f>IF(テーブル1[[#This Row],[為替]]="","",テーブル1[[#This Row],[売上総計$]]*テーブル1[[#This Row],[為替]])</f>
        <v/>
      </c>
      <c r="Q198" s="4"/>
      <c r="R198" s="11"/>
      <c r="S198" s="18"/>
      <c r="T198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Row],[送料割引%]]/100))+AB198</f>
        <v>#VALUE!</v>
      </c>
      <c r="U198" s="21" t="e">
        <f>IF(テーブル1[[#This Row],[利益]]="","",テーブル1[[#This Row],[利益]]/(テーブル1[[#This Row],[売上金額]]*テーブル1[[#This Row],[為替]]))</f>
        <v>#VALUE!</v>
      </c>
      <c r="V198" s="22"/>
      <c r="Z198" s="12" t="e">
        <f>テーブル1[[#This Row],[利益]]+(テーブル1[[#This Row],[仕入価格]]-(テーブル1[[#This Row],[仕入価格]]*0.925925925925926))</f>
        <v>#VALUE!</v>
      </c>
      <c r="AA198" s="12">
        <f>IF(テーブル1[[#This Row],[仕入先]]="楽天",F198*リスト!$E$12,IF(テーブル1[[#This Row],[仕入先]]="Yahooショップ",F198*リスト!$E$13,))</f>
        <v>0</v>
      </c>
      <c r="AB198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199" spans="1:28" x14ac:dyDescent="0.15">
      <c r="A199" s="2" t="str">
        <f t="shared" si="3"/>
        <v/>
      </c>
      <c r="C199" s="3"/>
      <c r="D199" s="3"/>
      <c r="E199" s="11"/>
      <c r="F199" s="4"/>
      <c r="G199" s="6"/>
      <c r="H199" s="6"/>
      <c r="I199" s="6" t="str">
        <f>IF(テーブル1[[#This Row],[商品価格]]="","",SUM(G199:H199))</f>
        <v/>
      </c>
      <c r="J199" s="7"/>
      <c r="K199" s="19" t="str">
        <f>IF(テーブル1[[#This Row],[商品価格]]="","",テーブル1[[#This Row],[商品価格]]*テーブル1[[#This Row],[落札手数料%]])</f>
        <v/>
      </c>
      <c r="L199" s="19" t="str">
        <f>IF(テーブル1[[#This Row],[送料]]="","",テーブル1[[#This Row],[送料]]*テーブル1[[#This Row],[落札手数料%]])</f>
        <v/>
      </c>
      <c r="M199" s="19" t="str">
        <f>IF(テーブル1[[#This Row],[売上金額]]="","",テーブル1[[#This Row],[売上金額]]*($Y$2/100)+0.3)</f>
        <v/>
      </c>
      <c r="N199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199" s="4"/>
      <c r="P199" s="20" t="str">
        <f>IF(テーブル1[[#This Row],[為替]]="","",テーブル1[[#This Row],[売上総計$]]*テーブル1[[#This Row],[為替]])</f>
        <v/>
      </c>
      <c r="Q199" s="4"/>
      <c r="R199" s="11"/>
      <c r="S199" s="18"/>
      <c r="T199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Row],[送料割引%]]/100))+AB199</f>
        <v>#VALUE!</v>
      </c>
      <c r="U199" s="21" t="e">
        <f>IF(テーブル1[[#This Row],[利益]]="","",テーブル1[[#This Row],[利益]]/(テーブル1[[#This Row],[売上金額]]*テーブル1[[#This Row],[為替]]))</f>
        <v>#VALUE!</v>
      </c>
      <c r="V199" s="22"/>
      <c r="Z199" s="12" t="e">
        <f>テーブル1[[#This Row],[利益]]+(テーブル1[[#This Row],[仕入価格]]-(テーブル1[[#This Row],[仕入価格]]*0.925925925925926))</f>
        <v>#VALUE!</v>
      </c>
      <c r="AA199" s="12">
        <f>IF(テーブル1[[#This Row],[仕入先]]="楽天",F199*リスト!$E$12,IF(テーブル1[[#This Row],[仕入先]]="Yahooショップ",F199*リスト!$E$13,))</f>
        <v>0</v>
      </c>
      <c r="AB199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00" spans="1:28" x14ac:dyDescent="0.15">
      <c r="A200" s="2" t="str">
        <f t="shared" si="3"/>
        <v/>
      </c>
      <c r="C200" s="3"/>
      <c r="D200" s="3"/>
      <c r="E200" s="11"/>
      <c r="F200" s="4"/>
      <c r="G200" s="6"/>
      <c r="H200" s="6"/>
      <c r="I200" s="6" t="str">
        <f>IF(テーブル1[[#This Row],[商品価格]]="","",SUM(G200:H200))</f>
        <v/>
      </c>
      <c r="J200" s="7"/>
      <c r="K200" s="19" t="str">
        <f>IF(テーブル1[[#This Row],[商品価格]]="","",テーブル1[[#This Row],[商品価格]]*テーブル1[[#This Row],[落札手数料%]])</f>
        <v/>
      </c>
      <c r="L200" s="19" t="str">
        <f>IF(テーブル1[[#This Row],[送料]]="","",テーブル1[[#This Row],[送料]]*テーブル1[[#This Row],[落札手数料%]])</f>
        <v/>
      </c>
      <c r="M200" s="19" t="str">
        <f>IF(テーブル1[[#This Row],[売上金額]]="","",テーブル1[[#This Row],[売上金額]]*($Y$2/100)+0.3)</f>
        <v/>
      </c>
      <c r="N200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00" s="4"/>
      <c r="P200" s="20" t="str">
        <f>IF(テーブル1[[#This Row],[為替]]="","",テーブル1[[#This Row],[売上総計$]]*テーブル1[[#This Row],[為替]])</f>
        <v/>
      </c>
      <c r="Q200" s="4"/>
      <c r="R200" s="11"/>
      <c r="S200" s="18"/>
      <c r="T200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Row],[送料割引%]]/100))+AB200</f>
        <v>#VALUE!</v>
      </c>
      <c r="U200" s="21" t="e">
        <f>IF(テーブル1[[#This Row],[利益]]="","",テーブル1[[#This Row],[利益]]/(テーブル1[[#This Row],[売上金額]]*テーブル1[[#This Row],[為替]]))</f>
        <v>#VALUE!</v>
      </c>
      <c r="V200" s="22"/>
      <c r="Z200" s="12" t="e">
        <f>テーブル1[[#This Row],[利益]]+(テーブル1[[#This Row],[仕入価格]]-(テーブル1[[#This Row],[仕入価格]]*0.925925925925926))</f>
        <v>#VALUE!</v>
      </c>
      <c r="AA200" s="12">
        <f>IF(テーブル1[[#This Row],[仕入先]]="楽天",F200*リスト!$E$12,IF(テーブル1[[#This Row],[仕入先]]="Yahooショップ",F200*リスト!$E$13,))</f>
        <v>0</v>
      </c>
      <c r="AB200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01" spans="1:28" x14ac:dyDescent="0.15">
      <c r="A201" s="2" t="str">
        <f t="shared" si="3"/>
        <v/>
      </c>
      <c r="C201" s="3"/>
      <c r="D201" s="3"/>
      <c r="E201" s="11"/>
      <c r="F201" s="4"/>
      <c r="G201" s="6"/>
      <c r="H201" s="6"/>
      <c r="I201" s="6" t="str">
        <f>IF(テーブル1[[#This Row],[商品価格]]="","",SUM(G201:H201))</f>
        <v/>
      </c>
      <c r="J201" s="7"/>
      <c r="K201" s="19" t="str">
        <f>IF(テーブル1[[#This Row],[商品価格]]="","",テーブル1[[#This Row],[商品価格]]*テーブル1[[#This Row],[落札手数料%]])</f>
        <v/>
      </c>
      <c r="L201" s="19" t="str">
        <f>IF(テーブル1[[#This Row],[送料]]="","",テーブル1[[#This Row],[送料]]*テーブル1[[#This Row],[落札手数料%]])</f>
        <v/>
      </c>
      <c r="M201" s="19" t="str">
        <f>IF(テーブル1[[#This Row],[売上金額]]="","",テーブル1[[#This Row],[売上金額]]*($Y$2/100)+0.3)</f>
        <v/>
      </c>
      <c r="N201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01" s="4"/>
      <c r="P201" s="20" t="str">
        <f>IF(テーブル1[[#This Row],[為替]]="","",テーブル1[[#This Row],[売上総計$]]*テーブル1[[#This Row],[為替]])</f>
        <v/>
      </c>
      <c r="Q201" s="4"/>
      <c r="R201" s="11"/>
      <c r="S201" s="18"/>
      <c r="T201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Row],[送料割引%]]/100))+AB201</f>
        <v>#VALUE!</v>
      </c>
      <c r="U201" s="21" t="e">
        <f>IF(テーブル1[[#This Row],[利益]]="","",テーブル1[[#This Row],[利益]]/(テーブル1[[#This Row],[売上金額]]*テーブル1[[#This Row],[為替]]))</f>
        <v>#VALUE!</v>
      </c>
      <c r="V201" s="22"/>
      <c r="Z201" s="12" t="e">
        <f>テーブル1[[#This Row],[利益]]+(テーブル1[[#This Row],[仕入価格]]-(テーブル1[[#This Row],[仕入価格]]*0.925925925925926))</f>
        <v>#VALUE!</v>
      </c>
      <c r="AA201" s="12">
        <f>IF(テーブル1[[#This Row],[仕入先]]="楽天",F201*リスト!$E$12,IF(テーブル1[[#This Row],[仕入先]]="Yahooショップ",F201*リスト!$E$13,))</f>
        <v>0</v>
      </c>
      <c r="AB201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02" spans="1:28" x14ac:dyDescent="0.15">
      <c r="A202" s="2" t="str">
        <f t="shared" si="3"/>
        <v/>
      </c>
      <c r="C202" s="3"/>
      <c r="D202" s="3"/>
      <c r="E202" s="11"/>
      <c r="F202" s="4"/>
      <c r="G202" s="6"/>
      <c r="H202" s="6"/>
      <c r="I202" s="6" t="str">
        <f>IF(テーブル1[[#This Row],[商品価格]]="","",SUM(G202:H202))</f>
        <v/>
      </c>
      <c r="J202" s="7"/>
      <c r="K202" s="19" t="str">
        <f>IF(テーブル1[[#This Row],[商品価格]]="","",テーブル1[[#This Row],[商品価格]]*テーブル1[[#This Row],[落札手数料%]])</f>
        <v/>
      </c>
      <c r="L202" s="19" t="str">
        <f>IF(テーブル1[[#This Row],[送料]]="","",テーブル1[[#This Row],[送料]]*テーブル1[[#This Row],[落札手数料%]])</f>
        <v/>
      </c>
      <c r="M202" s="19" t="str">
        <f>IF(テーブル1[[#This Row],[売上金額]]="","",テーブル1[[#This Row],[売上金額]]*($Y$2/100)+0.3)</f>
        <v/>
      </c>
      <c r="N202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02" s="4"/>
      <c r="P202" s="20" t="str">
        <f>IF(テーブル1[[#This Row],[為替]]="","",テーブル1[[#This Row],[売上総計$]]*テーブル1[[#This Row],[為替]])</f>
        <v/>
      </c>
      <c r="Q202" s="4"/>
      <c r="R202" s="11"/>
      <c r="S202" s="18"/>
      <c r="T202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Row],[送料割引%]]/100))+AB202</f>
        <v>#VALUE!</v>
      </c>
      <c r="U202" s="21" t="e">
        <f>IF(テーブル1[[#This Row],[利益]]="","",テーブル1[[#This Row],[利益]]/(テーブル1[[#This Row],[売上金額]]*テーブル1[[#This Row],[為替]]))</f>
        <v>#VALUE!</v>
      </c>
      <c r="V202" s="22"/>
      <c r="Z202" s="12" t="e">
        <f>テーブル1[[#This Row],[利益]]+(テーブル1[[#This Row],[仕入価格]]-(テーブル1[[#This Row],[仕入価格]]*0.925925925925926))</f>
        <v>#VALUE!</v>
      </c>
      <c r="AA202" s="12">
        <f>IF(テーブル1[[#This Row],[仕入先]]="楽天",F202*リスト!$E$12,IF(テーブル1[[#This Row],[仕入先]]="Yahooショップ",F202*リスト!$E$13,))</f>
        <v>0</v>
      </c>
      <c r="AB202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03" spans="1:28" x14ac:dyDescent="0.15">
      <c r="A203" s="2" t="str">
        <f t="shared" si="3"/>
        <v/>
      </c>
      <c r="C203" s="3"/>
      <c r="D203" s="3"/>
      <c r="E203" s="11"/>
      <c r="F203" s="4"/>
      <c r="G203" s="6"/>
      <c r="H203" s="6"/>
      <c r="I203" s="6" t="str">
        <f>IF(テーブル1[[#This Row],[商品価格]]="","",SUM(G203:H203))</f>
        <v/>
      </c>
      <c r="J203" s="7"/>
      <c r="K203" s="19" t="str">
        <f>IF(テーブル1[[#This Row],[商品価格]]="","",テーブル1[[#This Row],[商品価格]]*テーブル1[[#This Row],[落札手数料%]])</f>
        <v/>
      </c>
      <c r="L203" s="19" t="str">
        <f>IF(テーブル1[[#This Row],[送料]]="","",テーブル1[[#This Row],[送料]]*テーブル1[[#This Row],[落札手数料%]])</f>
        <v/>
      </c>
      <c r="M203" s="19" t="str">
        <f>IF(テーブル1[[#This Row],[売上金額]]="","",テーブル1[[#This Row],[売上金額]]*($Y$2/100)+0.3)</f>
        <v/>
      </c>
      <c r="N203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03" s="4"/>
      <c r="P203" s="20" t="str">
        <f>IF(テーブル1[[#This Row],[為替]]="","",テーブル1[[#This Row],[売上総計$]]*テーブル1[[#This Row],[為替]])</f>
        <v/>
      </c>
      <c r="Q203" s="4"/>
      <c r="R203" s="11"/>
      <c r="S203" s="18"/>
      <c r="T203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Row],[送料割引%]]/100))+AB203</f>
        <v>#VALUE!</v>
      </c>
      <c r="U203" s="21" t="e">
        <f>IF(テーブル1[[#This Row],[利益]]="","",テーブル1[[#This Row],[利益]]/(テーブル1[[#This Row],[売上金額]]*テーブル1[[#This Row],[為替]]))</f>
        <v>#VALUE!</v>
      </c>
      <c r="V203" s="22"/>
      <c r="Z203" s="12" t="e">
        <f>テーブル1[[#This Row],[利益]]+(テーブル1[[#This Row],[仕入価格]]-(テーブル1[[#This Row],[仕入価格]]*0.925925925925926))</f>
        <v>#VALUE!</v>
      </c>
      <c r="AA203" s="12">
        <f>IF(テーブル1[[#This Row],[仕入先]]="楽天",F203*リスト!$E$12,IF(テーブル1[[#This Row],[仕入先]]="Yahooショップ",F203*リスト!$E$13,))</f>
        <v>0</v>
      </c>
      <c r="AB203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04" spans="1:28" x14ac:dyDescent="0.15">
      <c r="A204" s="2" t="str">
        <f t="shared" si="3"/>
        <v/>
      </c>
      <c r="C204" s="3"/>
      <c r="D204" s="3"/>
      <c r="E204" s="11"/>
      <c r="F204" s="4"/>
      <c r="G204" s="6"/>
      <c r="H204" s="6"/>
      <c r="I204" s="6" t="str">
        <f>IF(テーブル1[[#This Row],[商品価格]]="","",SUM(G204:H204))</f>
        <v/>
      </c>
      <c r="J204" s="7"/>
      <c r="K204" s="19" t="str">
        <f>IF(テーブル1[[#This Row],[商品価格]]="","",テーブル1[[#This Row],[商品価格]]*テーブル1[[#This Row],[落札手数料%]])</f>
        <v/>
      </c>
      <c r="L204" s="19" t="str">
        <f>IF(テーブル1[[#This Row],[送料]]="","",テーブル1[[#This Row],[送料]]*テーブル1[[#This Row],[落札手数料%]])</f>
        <v/>
      </c>
      <c r="M204" s="19" t="str">
        <f>IF(テーブル1[[#This Row],[売上金額]]="","",テーブル1[[#This Row],[売上金額]]*($Y$2/100)+0.3)</f>
        <v/>
      </c>
      <c r="N204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04" s="4"/>
      <c r="P204" s="20" t="str">
        <f>IF(テーブル1[[#This Row],[為替]]="","",テーブル1[[#This Row],[売上総計$]]*テーブル1[[#This Row],[為替]])</f>
        <v/>
      </c>
      <c r="Q204" s="4"/>
      <c r="R204" s="11"/>
      <c r="S204" s="18"/>
      <c r="T204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Row],[送料割引%]]/100))+AB204</f>
        <v>#VALUE!</v>
      </c>
      <c r="U204" s="21" t="e">
        <f>IF(テーブル1[[#This Row],[利益]]="","",テーブル1[[#This Row],[利益]]/(テーブル1[[#This Row],[売上金額]]*テーブル1[[#This Row],[為替]]))</f>
        <v>#VALUE!</v>
      </c>
      <c r="V204" s="22"/>
      <c r="Z204" s="12" t="e">
        <f>テーブル1[[#This Row],[利益]]+(テーブル1[[#This Row],[仕入価格]]-(テーブル1[[#This Row],[仕入価格]]*0.925925925925926))</f>
        <v>#VALUE!</v>
      </c>
      <c r="AA204" s="12">
        <f>IF(テーブル1[[#This Row],[仕入先]]="楽天",F204*リスト!$E$12,IF(テーブル1[[#This Row],[仕入先]]="Yahooショップ",F204*リスト!$E$13,))</f>
        <v>0</v>
      </c>
      <c r="AB204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05" spans="1:28" x14ac:dyDescent="0.15">
      <c r="A205" s="2" t="str">
        <f t="shared" si="3"/>
        <v/>
      </c>
      <c r="C205" s="3"/>
      <c r="D205" s="3"/>
      <c r="E205" s="11"/>
      <c r="F205" s="4"/>
      <c r="G205" s="6"/>
      <c r="H205" s="6"/>
      <c r="I205" s="6" t="str">
        <f>IF(テーブル1[[#This Row],[商品価格]]="","",SUM(G205:H205))</f>
        <v/>
      </c>
      <c r="J205" s="7"/>
      <c r="K205" s="19" t="str">
        <f>IF(テーブル1[[#This Row],[商品価格]]="","",テーブル1[[#This Row],[商品価格]]*テーブル1[[#This Row],[落札手数料%]])</f>
        <v/>
      </c>
      <c r="L205" s="19" t="str">
        <f>IF(テーブル1[[#This Row],[送料]]="","",テーブル1[[#This Row],[送料]]*テーブル1[[#This Row],[落札手数料%]])</f>
        <v/>
      </c>
      <c r="M205" s="19" t="str">
        <f>IF(テーブル1[[#This Row],[売上金額]]="","",テーブル1[[#This Row],[売上金額]]*($Y$2/100)+0.3)</f>
        <v/>
      </c>
      <c r="N205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05" s="4"/>
      <c r="P205" s="20" t="str">
        <f>IF(テーブル1[[#This Row],[為替]]="","",テーブル1[[#This Row],[売上総計$]]*テーブル1[[#This Row],[為替]])</f>
        <v/>
      </c>
      <c r="Q205" s="4"/>
      <c r="R205" s="11"/>
      <c r="S205" s="18"/>
      <c r="T205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Row],[送料割引%]]/100))+AB205</f>
        <v>#VALUE!</v>
      </c>
      <c r="U205" s="21" t="e">
        <f>IF(テーブル1[[#This Row],[利益]]="","",テーブル1[[#This Row],[利益]]/(テーブル1[[#This Row],[売上金額]]*テーブル1[[#This Row],[為替]]))</f>
        <v>#VALUE!</v>
      </c>
      <c r="V205" s="22"/>
      <c r="Z205" s="12" t="e">
        <f>テーブル1[[#This Row],[利益]]+(テーブル1[[#This Row],[仕入価格]]-(テーブル1[[#This Row],[仕入価格]]*0.925925925925926))</f>
        <v>#VALUE!</v>
      </c>
      <c r="AA205" s="12">
        <f>IF(テーブル1[[#This Row],[仕入先]]="楽天",F205*リスト!$E$12,IF(テーブル1[[#This Row],[仕入先]]="Yahooショップ",F205*リスト!$E$13,))</f>
        <v>0</v>
      </c>
      <c r="AB205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06" spans="1:28" x14ac:dyDescent="0.15">
      <c r="A206" s="2" t="str">
        <f t="shared" si="3"/>
        <v/>
      </c>
      <c r="C206" s="3"/>
      <c r="D206" s="3"/>
      <c r="E206" s="11"/>
      <c r="F206" s="4"/>
      <c r="G206" s="6"/>
      <c r="H206" s="6"/>
      <c r="I206" s="6" t="str">
        <f>IF(テーブル1[[#This Row],[商品価格]]="","",SUM(G206:H206))</f>
        <v/>
      </c>
      <c r="J206" s="7"/>
      <c r="K206" s="19" t="str">
        <f>IF(テーブル1[[#This Row],[商品価格]]="","",テーブル1[[#This Row],[商品価格]]*テーブル1[[#This Row],[落札手数料%]])</f>
        <v/>
      </c>
      <c r="L206" s="19" t="str">
        <f>IF(テーブル1[[#This Row],[送料]]="","",テーブル1[[#This Row],[送料]]*テーブル1[[#This Row],[落札手数料%]])</f>
        <v/>
      </c>
      <c r="M206" s="19" t="str">
        <f>IF(テーブル1[[#This Row],[売上金額]]="","",テーブル1[[#This Row],[売上金額]]*($Y$2/100)+0.3)</f>
        <v/>
      </c>
      <c r="N206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06" s="4"/>
      <c r="P206" s="20" t="str">
        <f>IF(テーブル1[[#This Row],[為替]]="","",テーブル1[[#This Row],[売上総計$]]*テーブル1[[#This Row],[為替]])</f>
        <v/>
      </c>
      <c r="Q206" s="4"/>
      <c r="R206" s="11"/>
      <c r="S206" s="18"/>
      <c r="T206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Row],[送料割引%]]/100))+AB206</f>
        <v>#VALUE!</v>
      </c>
      <c r="U206" s="21" t="e">
        <f>IF(テーブル1[[#This Row],[利益]]="","",テーブル1[[#This Row],[利益]]/(テーブル1[[#This Row],[売上金額]]*テーブル1[[#This Row],[為替]]))</f>
        <v>#VALUE!</v>
      </c>
      <c r="V206" s="22"/>
      <c r="Z206" s="12" t="e">
        <f>テーブル1[[#This Row],[利益]]+(テーブル1[[#This Row],[仕入価格]]-(テーブル1[[#This Row],[仕入価格]]*0.925925925925926))</f>
        <v>#VALUE!</v>
      </c>
      <c r="AA206" s="12">
        <f>IF(テーブル1[[#This Row],[仕入先]]="楽天",F206*リスト!$E$12,IF(テーブル1[[#This Row],[仕入先]]="Yahooショップ",F206*リスト!$E$13,))</f>
        <v>0</v>
      </c>
      <c r="AB206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07" spans="1:28" x14ac:dyDescent="0.15">
      <c r="A207" s="2" t="str">
        <f t="shared" si="3"/>
        <v/>
      </c>
      <c r="C207" s="3"/>
      <c r="D207" s="3"/>
      <c r="E207" s="11"/>
      <c r="F207" s="4"/>
      <c r="G207" s="6"/>
      <c r="H207" s="6"/>
      <c r="I207" s="6" t="str">
        <f>IF(テーブル1[[#This Row],[商品価格]]="","",SUM(G207:H207))</f>
        <v/>
      </c>
      <c r="J207" s="7"/>
      <c r="K207" s="19" t="str">
        <f>IF(テーブル1[[#This Row],[商品価格]]="","",テーブル1[[#This Row],[商品価格]]*テーブル1[[#This Row],[落札手数料%]])</f>
        <v/>
      </c>
      <c r="L207" s="19" t="str">
        <f>IF(テーブル1[[#This Row],[送料]]="","",テーブル1[[#This Row],[送料]]*テーブル1[[#This Row],[落札手数料%]])</f>
        <v/>
      </c>
      <c r="M207" s="19" t="str">
        <f>IF(テーブル1[[#This Row],[売上金額]]="","",テーブル1[[#This Row],[売上金額]]*($Y$2/100)+0.3)</f>
        <v/>
      </c>
      <c r="N207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07" s="4"/>
      <c r="P207" s="20" t="str">
        <f>IF(テーブル1[[#This Row],[為替]]="","",テーブル1[[#This Row],[売上総計$]]*テーブル1[[#This Row],[為替]])</f>
        <v/>
      </c>
      <c r="Q207" s="4"/>
      <c r="R207" s="11"/>
      <c r="S207" s="18"/>
      <c r="T207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Row],[送料割引%]]/100))+AB207</f>
        <v>#VALUE!</v>
      </c>
      <c r="U207" s="21" t="e">
        <f>IF(テーブル1[[#This Row],[利益]]="","",テーブル1[[#This Row],[利益]]/(テーブル1[[#This Row],[売上金額]]*テーブル1[[#This Row],[為替]]))</f>
        <v>#VALUE!</v>
      </c>
      <c r="V207" s="22"/>
      <c r="Z207" s="12" t="e">
        <f>テーブル1[[#This Row],[利益]]+(テーブル1[[#This Row],[仕入価格]]-(テーブル1[[#This Row],[仕入価格]]*0.925925925925926))</f>
        <v>#VALUE!</v>
      </c>
      <c r="AA207" s="12">
        <f>IF(テーブル1[[#This Row],[仕入先]]="楽天",F207*リスト!$E$12,IF(テーブル1[[#This Row],[仕入先]]="Yahooショップ",F207*リスト!$E$13,))</f>
        <v>0</v>
      </c>
      <c r="AB207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08" spans="1:28" x14ac:dyDescent="0.15">
      <c r="A208" s="2" t="str">
        <f t="shared" si="3"/>
        <v/>
      </c>
      <c r="C208" s="3"/>
      <c r="D208" s="3"/>
      <c r="E208" s="11"/>
      <c r="F208" s="4"/>
      <c r="G208" s="6"/>
      <c r="H208" s="6"/>
      <c r="I208" s="6" t="str">
        <f>IF(テーブル1[[#This Row],[商品価格]]="","",SUM(G208:H208))</f>
        <v/>
      </c>
      <c r="J208" s="7"/>
      <c r="K208" s="19" t="str">
        <f>IF(テーブル1[[#This Row],[商品価格]]="","",テーブル1[[#This Row],[商品価格]]*テーブル1[[#This Row],[落札手数料%]])</f>
        <v/>
      </c>
      <c r="L208" s="19" t="str">
        <f>IF(テーブル1[[#This Row],[送料]]="","",テーブル1[[#This Row],[送料]]*テーブル1[[#This Row],[落札手数料%]])</f>
        <v/>
      </c>
      <c r="M208" s="19" t="str">
        <f>IF(テーブル1[[#This Row],[売上金額]]="","",テーブル1[[#This Row],[売上金額]]*($Y$2/100)+0.3)</f>
        <v/>
      </c>
      <c r="N208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08" s="4"/>
      <c r="P208" s="20" t="str">
        <f>IF(テーブル1[[#This Row],[為替]]="","",テーブル1[[#This Row],[売上総計$]]*テーブル1[[#This Row],[為替]])</f>
        <v/>
      </c>
      <c r="Q208" s="4"/>
      <c r="R208" s="11"/>
      <c r="S208" s="18"/>
      <c r="T208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Row],[送料割引%]]/100))+AB208</f>
        <v>#VALUE!</v>
      </c>
      <c r="U208" s="21" t="e">
        <f>IF(テーブル1[[#This Row],[利益]]="","",テーブル1[[#This Row],[利益]]/(テーブル1[[#This Row],[売上金額]]*テーブル1[[#This Row],[為替]]))</f>
        <v>#VALUE!</v>
      </c>
      <c r="V208" s="22"/>
      <c r="Z208" s="12" t="e">
        <f>テーブル1[[#This Row],[利益]]+(テーブル1[[#This Row],[仕入価格]]-(テーブル1[[#This Row],[仕入価格]]*0.925925925925926))</f>
        <v>#VALUE!</v>
      </c>
      <c r="AA208" s="12">
        <f>IF(テーブル1[[#This Row],[仕入先]]="楽天",F208*リスト!$E$12,IF(テーブル1[[#This Row],[仕入先]]="Yahooショップ",F208*リスト!$E$13,))</f>
        <v>0</v>
      </c>
      <c r="AB208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09" spans="1:28" x14ac:dyDescent="0.15">
      <c r="A209" s="2" t="str">
        <f t="shared" si="3"/>
        <v/>
      </c>
      <c r="C209" s="3"/>
      <c r="D209" s="3"/>
      <c r="E209" s="11"/>
      <c r="F209" s="4"/>
      <c r="G209" s="6"/>
      <c r="H209" s="6"/>
      <c r="I209" s="6" t="str">
        <f>IF(テーブル1[[#This Row],[商品価格]]="","",SUM(G209:H209))</f>
        <v/>
      </c>
      <c r="J209" s="7"/>
      <c r="K209" s="19" t="str">
        <f>IF(テーブル1[[#This Row],[商品価格]]="","",テーブル1[[#This Row],[商品価格]]*テーブル1[[#This Row],[落札手数料%]])</f>
        <v/>
      </c>
      <c r="L209" s="19" t="str">
        <f>IF(テーブル1[[#This Row],[送料]]="","",テーブル1[[#This Row],[送料]]*テーブル1[[#This Row],[落札手数料%]])</f>
        <v/>
      </c>
      <c r="M209" s="19" t="str">
        <f>IF(テーブル1[[#This Row],[売上金額]]="","",テーブル1[[#This Row],[売上金額]]*($Y$2/100)+0.3)</f>
        <v/>
      </c>
      <c r="N209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09" s="4"/>
      <c r="P209" s="20" t="str">
        <f>IF(テーブル1[[#This Row],[為替]]="","",テーブル1[[#This Row],[売上総計$]]*テーブル1[[#This Row],[為替]])</f>
        <v/>
      </c>
      <c r="Q209" s="4"/>
      <c r="R209" s="11"/>
      <c r="S209" s="18"/>
      <c r="T209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Row],[送料割引%]]/100))+AB209</f>
        <v>#VALUE!</v>
      </c>
      <c r="U209" s="21" t="e">
        <f>IF(テーブル1[[#This Row],[利益]]="","",テーブル1[[#This Row],[利益]]/(テーブル1[[#This Row],[売上金額]]*テーブル1[[#This Row],[為替]]))</f>
        <v>#VALUE!</v>
      </c>
      <c r="V209" s="22"/>
      <c r="Z209" s="12" t="e">
        <f>テーブル1[[#This Row],[利益]]+(テーブル1[[#This Row],[仕入価格]]-(テーブル1[[#This Row],[仕入価格]]*0.925925925925926))</f>
        <v>#VALUE!</v>
      </c>
      <c r="AA209" s="12">
        <f>IF(テーブル1[[#This Row],[仕入先]]="楽天",F209*リスト!$E$12,IF(テーブル1[[#This Row],[仕入先]]="Yahooショップ",F209*リスト!$E$13,))</f>
        <v>0</v>
      </c>
      <c r="AB209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10" spans="1:28" x14ac:dyDescent="0.15">
      <c r="A210" s="2" t="str">
        <f t="shared" si="3"/>
        <v/>
      </c>
      <c r="C210" s="3"/>
      <c r="D210" s="3"/>
      <c r="E210" s="11"/>
      <c r="F210" s="4"/>
      <c r="G210" s="6"/>
      <c r="H210" s="6"/>
      <c r="I210" s="6" t="str">
        <f>IF(テーブル1[[#This Row],[商品価格]]="","",SUM(G210:H210))</f>
        <v/>
      </c>
      <c r="J210" s="7"/>
      <c r="K210" s="19" t="str">
        <f>IF(テーブル1[[#This Row],[商品価格]]="","",テーブル1[[#This Row],[商品価格]]*テーブル1[[#This Row],[落札手数料%]])</f>
        <v/>
      </c>
      <c r="L210" s="19" t="str">
        <f>IF(テーブル1[[#This Row],[送料]]="","",テーブル1[[#This Row],[送料]]*テーブル1[[#This Row],[落札手数料%]])</f>
        <v/>
      </c>
      <c r="M210" s="19" t="str">
        <f>IF(テーブル1[[#This Row],[売上金額]]="","",テーブル1[[#This Row],[売上金額]]*($Y$2/100)+0.3)</f>
        <v/>
      </c>
      <c r="N210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10" s="4"/>
      <c r="P210" s="20" t="str">
        <f>IF(テーブル1[[#This Row],[為替]]="","",テーブル1[[#This Row],[売上総計$]]*テーブル1[[#This Row],[為替]])</f>
        <v/>
      </c>
      <c r="Q210" s="4"/>
      <c r="R210" s="11"/>
      <c r="S210" s="18"/>
      <c r="T210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Row],[送料割引%]]/100))+AB210</f>
        <v>#VALUE!</v>
      </c>
      <c r="U210" s="21" t="e">
        <f>IF(テーブル1[[#This Row],[利益]]="","",テーブル1[[#This Row],[利益]]/(テーブル1[[#This Row],[売上金額]]*テーブル1[[#This Row],[為替]]))</f>
        <v>#VALUE!</v>
      </c>
      <c r="V210" s="22"/>
      <c r="Z210" s="12" t="e">
        <f>テーブル1[[#This Row],[利益]]+(テーブル1[[#This Row],[仕入価格]]-(テーブル1[[#This Row],[仕入価格]]*0.925925925925926))</f>
        <v>#VALUE!</v>
      </c>
      <c r="AA210" s="12">
        <f>IF(テーブル1[[#This Row],[仕入先]]="楽天",F210*リスト!$E$12,IF(テーブル1[[#This Row],[仕入先]]="Yahooショップ",F210*リスト!$E$13,))</f>
        <v>0</v>
      </c>
      <c r="AB210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11" spans="1:28" x14ac:dyDescent="0.15">
      <c r="A211" s="2" t="str">
        <f t="shared" si="3"/>
        <v/>
      </c>
      <c r="C211" s="3"/>
      <c r="D211" s="3"/>
      <c r="E211" s="11"/>
      <c r="F211" s="4"/>
      <c r="G211" s="6"/>
      <c r="H211" s="6"/>
      <c r="I211" s="6" t="str">
        <f>IF(テーブル1[[#This Row],[商品価格]]="","",SUM(G211:H211))</f>
        <v/>
      </c>
      <c r="J211" s="7"/>
      <c r="K211" s="19" t="str">
        <f>IF(テーブル1[[#This Row],[商品価格]]="","",テーブル1[[#This Row],[商品価格]]*テーブル1[[#This Row],[落札手数料%]])</f>
        <v/>
      </c>
      <c r="L211" s="19" t="str">
        <f>IF(テーブル1[[#This Row],[送料]]="","",テーブル1[[#This Row],[送料]]*テーブル1[[#This Row],[落札手数料%]])</f>
        <v/>
      </c>
      <c r="M211" s="19" t="str">
        <f>IF(テーブル1[[#This Row],[売上金額]]="","",テーブル1[[#This Row],[売上金額]]*($Y$2/100)+0.3)</f>
        <v/>
      </c>
      <c r="N211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11" s="4"/>
      <c r="P211" s="20" t="str">
        <f>IF(テーブル1[[#This Row],[為替]]="","",テーブル1[[#This Row],[売上総計$]]*テーブル1[[#This Row],[為替]])</f>
        <v/>
      </c>
      <c r="Q211" s="4"/>
      <c r="R211" s="11"/>
      <c r="S211" s="18"/>
      <c r="T211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Row],[送料割引%]]/100))+AB211</f>
        <v>#VALUE!</v>
      </c>
      <c r="U211" s="21" t="e">
        <f>IF(テーブル1[[#This Row],[利益]]="","",テーブル1[[#This Row],[利益]]/(テーブル1[[#This Row],[売上金額]]*テーブル1[[#This Row],[為替]]))</f>
        <v>#VALUE!</v>
      </c>
      <c r="V211" s="22"/>
      <c r="Z211" s="12" t="e">
        <f>テーブル1[[#This Row],[利益]]+(テーブル1[[#This Row],[仕入価格]]-(テーブル1[[#This Row],[仕入価格]]*0.925925925925926))</f>
        <v>#VALUE!</v>
      </c>
      <c r="AA211" s="12">
        <f>IF(テーブル1[[#This Row],[仕入先]]="楽天",F211*リスト!$E$12,IF(テーブル1[[#This Row],[仕入先]]="Yahooショップ",F211*リスト!$E$13,))</f>
        <v>0</v>
      </c>
      <c r="AB211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12" spans="1:28" x14ac:dyDescent="0.15">
      <c r="A212" s="2" t="str">
        <f t="shared" si="3"/>
        <v/>
      </c>
      <c r="C212" s="3"/>
      <c r="D212" s="3"/>
      <c r="E212" s="11"/>
      <c r="F212" s="4"/>
      <c r="G212" s="6"/>
      <c r="H212" s="6"/>
      <c r="I212" s="6" t="str">
        <f>IF(テーブル1[[#This Row],[商品価格]]="","",SUM(G212:H212))</f>
        <v/>
      </c>
      <c r="J212" s="7"/>
      <c r="K212" s="19" t="str">
        <f>IF(テーブル1[[#This Row],[商品価格]]="","",テーブル1[[#This Row],[商品価格]]*テーブル1[[#This Row],[落札手数料%]])</f>
        <v/>
      </c>
      <c r="L212" s="19" t="str">
        <f>IF(テーブル1[[#This Row],[送料]]="","",テーブル1[[#This Row],[送料]]*テーブル1[[#This Row],[落札手数料%]])</f>
        <v/>
      </c>
      <c r="M212" s="19" t="str">
        <f>IF(テーブル1[[#This Row],[売上金額]]="","",テーブル1[[#This Row],[売上金額]]*($Y$2/100)+0.3)</f>
        <v/>
      </c>
      <c r="N212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12" s="4"/>
      <c r="P212" s="20" t="str">
        <f>IF(テーブル1[[#This Row],[為替]]="","",テーブル1[[#This Row],[売上総計$]]*テーブル1[[#This Row],[為替]])</f>
        <v/>
      </c>
      <c r="Q212" s="4"/>
      <c r="R212" s="11"/>
      <c r="S212" s="18"/>
      <c r="T212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Row],[送料割引%]]/100))+AB212</f>
        <v>#VALUE!</v>
      </c>
      <c r="U212" s="21" t="e">
        <f>IF(テーブル1[[#This Row],[利益]]="","",テーブル1[[#This Row],[利益]]/(テーブル1[[#This Row],[売上金額]]*テーブル1[[#This Row],[為替]]))</f>
        <v>#VALUE!</v>
      </c>
      <c r="V212" s="22"/>
      <c r="Z212" s="12" t="e">
        <f>テーブル1[[#This Row],[利益]]+(テーブル1[[#This Row],[仕入価格]]-(テーブル1[[#This Row],[仕入価格]]*0.925925925925926))</f>
        <v>#VALUE!</v>
      </c>
      <c r="AA212" s="12">
        <f>IF(テーブル1[[#This Row],[仕入先]]="楽天",F212*リスト!$E$12,IF(テーブル1[[#This Row],[仕入先]]="Yahooショップ",F212*リスト!$E$13,))</f>
        <v>0</v>
      </c>
      <c r="AB212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13" spans="1:28" x14ac:dyDescent="0.15">
      <c r="A213" s="2" t="str">
        <f t="shared" si="3"/>
        <v/>
      </c>
      <c r="C213" s="3"/>
      <c r="D213" s="3"/>
      <c r="E213" s="11"/>
      <c r="F213" s="4"/>
      <c r="G213" s="6"/>
      <c r="H213" s="6"/>
      <c r="I213" s="6" t="str">
        <f>IF(テーブル1[[#This Row],[商品価格]]="","",SUM(G213:H213))</f>
        <v/>
      </c>
      <c r="J213" s="7"/>
      <c r="K213" s="19" t="str">
        <f>IF(テーブル1[[#This Row],[商品価格]]="","",テーブル1[[#This Row],[商品価格]]*テーブル1[[#This Row],[落札手数料%]])</f>
        <v/>
      </c>
      <c r="L213" s="19" t="str">
        <f>IF(テーブル1[[#This Row],[送料]]="","",テーブル1[[#This Row],[送料]]*テーブル1[[#This Row],[落札手数料%]])</f>
        <v/>
      </c>
      <c r="M213" s="19" t="str">
        <f>IF(テーブル1[[#This Row],[売上金額]]="","",テーブル1[[#This Row],[売上金額]]*($Y$2/100)+0.3)</f>
        <v/>
      </c>
      <c r="N213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13" s="4"/>
      <c r="P213" s="20" t="str">
        <f>IF(テーブル1[[#This Row],[為替]]="","",テーブル1[[#This Row],[売上総計$]]*テーブル1[[#This Row],[為替]])</f>
        <v/>
      </c>
      <c r="Q213" s="4"/>
      <c r="R213" s="11"/>
      <c r="S213" s="18"/>
      <c r="T213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Row],[送料割引%]]/100))+AB213</f>
        <v>#VALUE!</v>
      </c>
      <c r="U213" s="21" t="e">
        <f>IF(テーブル1[[#This Row],[利益]]="","",テーブル1[[#This Row],[利益]]/(テーブル1[[#This Row],[売上金額]]*テーブル1[[#This Row],[為替]]))</f>
        <v>#VALUE!</v>
      </c>
      <c r="V213" s="22"/>
      <c r="Z213" s="12" t="e">
        <f>テーブル1[[#This Row],[利益]]+(テーブル1[[#This Row],[仕入価格]]-(テーブル1[[#This Row],[仕入価格]]*0.925925925925926))</f>
        <v>#VALUE!</v>
      </c>
      <c r="AA213" s="12">
        <f>IF(テーブル1[[#This Row],[仕入先]]="楽天",F213*リスト!$E$12,IF(テーブル1[[#This Row],[仕入先]]="Yahooショップ",F213*リスト!$E$13,))</f>
        <v>0</v>
      </c>
      <c r="AB213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14" spans="1:28" x14ac:dyDescent="0.15">
      <c r="A214" s="2" t="str">
        <f t="shared" si="3"/>
        <v/>
      </c>
      <c r="C214" s="3"/>
      <c r="D214" s="3"/>
      <c r="E214" s="11"/>
      <c r="F214" s="4"/>
      <c r="G214" s="6"/>
      <c r="H214" s="6"/>
      <c r="I214" s="6" t="str">
        <f>IF(テーブル1[[#This Row],[商品価格]]="","",SUM(G214:H214))</f>
        <v/>
      </c>
      <c r="J214" s="7"/>
      <c r="K214" s="19" t="str">
        <f>IF(テーブル1[[#This Row],[商品価格]]="","",テーブル1[[#This Row],[商品価格]]*テーブル1[[#This Row],[落札手数料%]])</f>
        <v/>
      </c>
      <c r="L214" s="19" t="str">
        <f>IF(テーブル1[[#This Row],[送料]]="","",テーブル1[[#This Row],[送料]]*テーブル1[[#This Row],[落札手数料%]])</f>
        <v/>
      </c>
      <c r="M214" s="19" t="str">
        <f>IF(テーブル1[[#This Row],[売上金額]]="","",テーブル1[[#This Row],[売上金額]]*($Y$2/100)+0.3)</f>
        <v/>
      </c>
      <c r="N214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14" s="4"/>
      <c r="P214" s="20" t="str">
        <f>IF(テーブル1[[#This Row],[為替]]="","",テーブル1[[#This Row],[売上総計$]]*テーブル1[[#This Row],[為替]])</f>
        <v/>
      </c>
      <c r="Q214" s="4"/>
      <c r="R214" s="11"/>
      <c r="S214" s="18"/>
      <c r="T214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Row],[送料割引%]]/100))+AB214</f>
        <v>#VALUE!</v>
      </c>
      <c r="U214" s="21" t="e">
        <f>IF(テーブル1[[#This Row],[利益]]="","",テーブル1[[#This Row],[利益]]/(テーブル1[[#This Row],[売上金額]]*テーブル1[[#This Row],[為替]]))</f>
        <v>#VALUE!</v>
      </c>
      <c r="V214" s="22"/>
      <c r="Z214" s="12" t="e">
        <f>テーブル1[[#This Row],[利益]]+(テーブル1[[#This Row],[仕入価格]]-(テーブル1[[#This Row],[仕入価格]]*0.925925925925926))</f>
        <v>#VALUE!</v>
      </c>
      <c r="AA214" s="12">
        <f>IF(テーブル1[[#This Row],[仕入先]]="楽天",F214*リスト!$E$12,IF(テーブル1[[#This Row],[仕入先]]="Yahooショップ",F214*リスト!$E$13,))</f>
        <v>0</v>
      </c>
      <c r="AB214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15" spans="1:28" x14ac:dyDescent="0.15">
      <c r="A215" s="2" t="str">
        <f t="shared" si="3"/>
        <v/>
      </c>
      <c r="C215" s="3"/>
      <c r="D215" s="3"/>
      <c r="E215" s="11"/>
      <c r="F215" s="4"/>
      <c r="G215" s="6"/>
      <c r="H215" s="6"/>
      <c r="I215" s="6" t="str">
        <f>IF(テーブル1[[#This Row],[商品価格]]="","",SUM(G215:H215))</f>
        <v/>
      </c>
      <c r="J215" s="7"/>
      <c r="K215" s="19" t="str">
        <f>IF(テーブル1[[#This Row],[商品価格]]="","",テーブル1[[#This Row],[商品価格]]*テーブル1[[#This Row],[落札手数料%]])</f>
        <v/>
      </c>
      <c r="L215" s="19" t="str">
        <f>IF(テーブル1[[#This Row],[送料]]="","",テーブル1[[#This Row],[送料]]*テーブル1[[#This Row],[落札手数料%]])</f>
        <v/>
      </c>
      <c r="M215" s="19" t="str">
        <f>IF(テーブル1[[#This Row],[売上金額]]="","",テーブル1[[#This Row],[売上金額]]*($Y$2/100)+0.3)</f>
        <v/>
      </c>
      <c r="N215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15" s="4"/>
      <c r="P215" s="20" t="str">
        <f>IF(テーブル1[[#This Row],[為替]]="","",テーブル1[[#This Row],[売上総計$]]*テーブル1[[#This Row],[為替]])</f>
        <v/>
      </c>
      <c r="Q215" s="4"/>
      <c r="R215" s="11"/>
      <c r="S215" s="18"/>
      <c r="T215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Row],[送料割引%]]/100))+AB215</f>
        <v>#VALUE!</v>
      </c>
      <c r="U215" s="21" t="e">
        <f>IF(テーブル1[[#This Row],[利益]]="","",テーブル1[[#This Row],[利益]]/(テーブル1[[#This Row],[売上金額]]*テーブル1[[#This Row],[為替]]))</f>
        <v>#VALUE!</v>
      </c>
      <c r="V215" s="22"/>
      <c r="Z215" s="12" t="e">
        <f>テーブル1[[#This Row],[利益]]+(テーブル1[[#This Row],[仕入価格]]-(テーブル1[[#This Row],[仕入価格]]*0.925925925925926))</f>
        <v>#VALUE!</v>
      </c>
      <c r="AA215" s="12">
        <f>IF(テーブル1[[#This Row],[仕入先]]="楽天",F215*リスト!$E$12,IF(テーブル1[[#This Row],[仕入先]]="Yahooショップ",F215*リスト!$E$13,))</f>
        <v>0</v>
      </c>
      <c r="AB215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16" spans="1:28" x14ac:dyDescent="0.15">
      <c r="A216" s="2" t="str">
        <f t="shared" si="3"/>
        <v/>
      </c>
      <c r="C216" s="3"/>
      <c r="D216" s="3"/>
      <c r="E216" s="11"/>
      <c r="F216" s="4"/>
      <c r="G216" s="6"/>
      <c r="H216" s="6"/>
      <c r="I216" s="6" t="str">
        <f>IF(テーブル1[[#This Row],[商品価格]]="","",SUM(G216:H216))</f>
        <v/>
      </c>
      <c r="J216" s="7"/>
      <c r="K216" s="19" t="str">
        <f>IF(テーブル1[[#This Row],[商品価格]]="","",テーブル1[[#This Row],[商品価格]]*テーブル1[[#This Row],[落札手数料%]])</f>
        <v/>
      </c>
      <c r="L216" s="19" t="str">
        <f>IF(テーブル1[[#This Row],[送料]]="","",テーブル1[[#This Row],[送料]]*テーブル1[[#This Row],[落札手数料%]])</f>
        <v/>
      </c>
      <c r="M216" s="19" t="str">
        <f>IF(テーブル1[[#This Row],[売上金額]]="","",テーブル1[[#This Row],[売上金額]]*($Y$2/100)+0.3)</f>
        <v/>
      </c>
      <c r="N216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16" s="4"/>
      <c r="P216" s="20" t="str">
        <f>IF(テーブル1[[#This Row],[為替]]="","",テーブル1[[#This Row],[売上総計$]]*テーブル1[[#This Row],[為替]])</f>
        <v/>
      </c>
      <c r="Q216" s="4"/>
      <c r="R216" s="11"/>
      <c r="S216" s="18"/>
      <c r="T216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Row],[送料割引%]]/100))+AB216</f>
        <v>#VALUE!</v>
      </c>
      <c r="U216" s="21" t="e">
        <f>IF(テーブル1[[#This Row],[利益]]="","",テーブル1[[#This Row],[利益]]/(テーブル1[[#This Row],[売上金額]]*テーブル1[[#This Row],[為替]]))</f>
        <v>#VALUE!</v>
      </c>
      <c r="V216" s="22"/>
      <c r="Z216" s="12" t="e">
        <f>テーブル1[[#This Row],[利益]]+(テーブル1[[#This Row],[仕入価格]]-(テーブル1[[#This Row],[仕入価格]]*0.925925925925926))</f>
        <v>#VALUE!</v>
      </c>
      <c r="AA216" s="12">
        <f>IF(テーブル1[[#This Row],[仕入先]]="楽天",F216*リスト!$E$12,IF(テーブル1[[#This Row],[仕入先]]="Yahooショップ",F216*リスト!$E$13,))</f>
        <v>0</v>
      </c>
      <c r="AB216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17" spans="1:28" x14ac:dyDescent="0.15">
      <c r="A217" s="2" t="str">
        <f t="shared" si="3"/>
        <v/>
      </c>
      <c r="C217" s="3"/>
      <c r="D217" s="3"/>
      <c r="E217" s="11"/>
      <c r="F217" s="4"/>
      <c r="G217" s="6"/>
      <c r="H217" s="6"/>
      <c r="I217" s="6" t="str">
        <f>IF(テーブル1[[#This Row],[商品価格]]="","",SUM(G217:H217))</f>
        <v/>
      </c>
      <c r="J217" s="7"/>
      <c r="K217" s="19" t="str">
        <f>IF(テーブル1[[#This Row],[商品価格]]="","",テーブル1[[#This Row],[商品価格]]*テーブル1[[#This Row],[落札手数料%]])</f>
        <v/>
      </c>
      <c r="L217" s="19" t="str">
        <f>IF(テーブル1[[#This Row],[送料]]="","",テーブル1[[#This Row],[送料]]*テーブル1[[#This Row],[落札手数料%]])</f>
        <v/>
      </c>
      <c r="M217" s="19" t="str">
        <f>IF(テーブル1[[#This Row],[売上金額]]="","",テーブル1[[#This Row],[売上金額]]*($Y$2/100)+0.3)</f>
        <v/>
      </c>
      <c r="N217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17" s="4"/>
      <c r="P217" s="20" t="str">
        <f>IF(テーブル1[[#This Row],[為替]]="","",テーブル1[[#This Row],[売上総計$]]*テーブル1[[#This Row],[為替]])</f>
        <v/>
      </c>
      <c r="Q217" s="4"/>
      <c r="R217" s="11"/>
      <c r="S217" s="18"/>
      <c r="T217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Row],[送料割引%]]/100))+AB217</f>
        <v>#VALUE!</v>
      </c>
      <c r="U217" s="21" t="e">
        <f>IF(テーブル1[[#This Row],[利益]]="","",テーブル1[[#This Row],[利益]]/(テーブル1[[#This Row],[売上金額]]*テーブル1[[#This Row],[為替]]))</f>
        <v>#VALUE!</v>
      </c>
      <c r="V217" s="22"/>
      <c r="Z217" s="12" t="e">
        <f>テーブル1[[#This Row],[利益]]+(テーブル1[[#This Row],[仕入価格]]-(テーブル1[[#This Row],[仕入価格]]*0.925925925925926))</f>
        <v>#VALUE!</v>
      </c>
      <c r="AA217" s="12">
        <f>IF(テーブル1[[#This Row],[仕入先]]="楽天",F217*リスト!$E$12,IF(テーブル1[[#This Row],[仕入先]]="Yahooショップ",F217*リスト!$E$13,))</f>
        <v>0</v>
      </c>
      <c r="AB217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18" spans="1:28" x14ac:dyDescent="0.15">
      <c r="A218" s="2" t="str">
        <f t="shared" si="3"/>
        <v/>
      </c>
      <c r="C218" s="3"/>
      <c r="D218" s="3"/>
      <c r="E218" s="11"/>
      <c r="F218" s="4"/>
      <c r="G218" s="6"/>
      <c r="H218" s="6"/>
      <c r="I218" s="6" t="str">
        <f>IF(テーブル1[[#This Row],[商品価格]]="","",SUM(G218:H218))</f>
        <v/>
      </c>
      <c r="J218" s="7"/>
      <c r="K218" s="19" t="str">
        <f>IF(テーブル1[[#This Row],[商品価格]]="","",テーブル1[[#This Row],[商品価格]]*テーブル1[[#This Row],[落札手数料%]])</f>
        <v/>
      </c>
      <c r="L218" s="19" t="str">
        <f>IF(テーブル1[[#This Row],[送料]]="","",テーブル1[[#This Row],[送料]]*テーブル1[[#This Row],[落札手数料%]])</f>
        <v/>
      </c>
      <c r="M218" s="19" t="str">
        <f>IF(テーブル1[[#This Row],[売上金額]]="","",テーブル1[[#This Row],[売上金額]]*($Y$2/100)+0.3)</f>
        <v/>
      </c>
      <c r="N218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18" s="4"/>
      <c r="P218" s="20" t="str">
        <f>IF(テーブル1[[#This Row],[為替]]="","",テーブル1[[#This Row],[売上総計$]]*テーブル1[[#This Row],[為替]])</f>
        <v/>
      </c>
      <c r="Q218" s="4"/>
      <c r="R218" s="11"/>
      <c r="S218" s="18"/>
      <c r="T218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Row],[送料割引%]]/100))+AB218</f>
        <v>#VALUE!</v>
      </c>
      <c r="U218" s="21" t="e">
        <f>IF(テーブル1[[#This Row],[利益]]="","",テーブル1[[#This Row],[利益]]/(テーブル1[[#This Row],[売上金額]]*テーブル1[[#This Row],[為替]]))</f>
        <v>#VALUE!</v>
      </c>
      <c r="V218" s="22"/>
      <c r="Z218" s="12" t="e">
        <f>テーブル1[[#This Row],[利益]]+(テーブル1[[#This Row],[仕入価格]]-(テーブル1[[#This Row],[仕入価格]]*0.925925925925926))</f>
        <v>#VALUE!</v>
      </c>
      <c r="AA218" s="12">
        <f>IF(テーブル1[[#This Row],[仕入先]]="楽天",F218*リスト!$E$12,IF(テーブル1[[#This Row],[仕入先]]="Yahooショップ",F218*リスト!$E$13,))</f>
        <v>0</v>
      </c>
      <c r="AB218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19" spans="1:28" x14ac:dyDescent="0.15">
      <c r="A219" s="2" t="str">
        <f t="shared" si="3"/>
        <v/>
      </c>
      <c r="C219" s="3"/>
      <c r="D219" s="3"/>
      <c r="E219" s="11"/>
      <c r="F219" s="4"/>
      <c r="G219" s="6"/>
      <c r="H219" s="6"/>
      <c r="I219" s="6" t="str">
        <f>IF(テーブル1[[#This Row],[商品価格]]="","",SUM(G219:H219))</f>
        <v/>
      </c>
      <c r="J219" s="7"/>
      <c r="K219" s="19" t="str">
        <f>IF(テーブル1[[#This Row],[商品価格]]="","",テーブル1[[#This Row],[商品価格]]*テーブル1[[#This Row],[落札手数料%]])</f>
        <v/>
      </c>
      <c r="L219" s="19" t="str">
        <f>IF(テーブル1[[#This Row],[送料]]="","",テーブル1[[#This Row],[送料]]*テーブル1[[#This Row],[落札手数料%]])</f>
        <v/>
      </c>
      <c r="M219" s="19" t="str">
        <f>IF(テーブル1[[#This Row],[売上金額]]="","",テーブル1[[#This Row],[売上金額]]*($Y$2/100)+0.3)</f>
        <v/>
      </c>
      <c r="N219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19" s="4"/>
      <c r="P219" s="20" t="str">
        <f>IF(テーブル1[[#This Row],[為替]]="","",テーブル1[[#This Row],[売上総計$]]*テーブル1[[#This Row],[為替]])</f>
        <v/>
      </c>
      <c r="Q219" s="4"/>
      <c r="R219" s="11"/>
      <c r="S219" s="18"/>
      <c r="T219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Row],[送料割引%]]/100))+AB219</f>
        <v>#VALUE!</v>
      </c>
      <c r="U219" s="21" t="e">
        <f>IF(テーブル1[[#This Row],[利益]]="","",テーブル1[[#This Row],[利益]]/(テーブル1[[#This Row],[売上金額]]*テーブル1[[#This Row],[為替]]))</f>
        <v>#VALUE!</v>
      </c>
      <c r="V219" s="22"/>
      <c r="Z219" s="12" t="e">
        <f>テーブル1[[#This Row],[利益]]+(テーブル1[[#This Row],[仕入価格]]-(テーブル1[[#This Row],[仕入価格]]*0.925925925925926))</f>
        <v>#VALUE!</v>
      </c>
      <c r="AA219" s="12">
        <f>IF(テーブル1[[#This Row],[仕入先]]="楽天",F219*リスト!$E$12,IF(テーブル1[[#This Row],[仕入先]]="Yahooショップ",F219*リスト!$E$13,))</f>
        <v>0</v>
      </c>
      <c r="AB219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20" spans="1:28" x14ac:dyDescent="0.15">
      <c r="A220" s="2" t="str">
        <f t="shared" si="3"/>
        <v/>
      </c>
      <c r="C220" s="3"/>
      <c r="D220" s="3"/>
      <c r="E220" s="11"/>
      <c r="F220" s="4"/>
      <c r="G220" s="6"/>
      <c r="H220" s="6"/>
      <c r="I220" s="6" t="str">
        <f>IF(テーブル1[[#This Row],[商品価格]]="","",SUM(G220:H220))</f>
        <v/>
      </c>
      <c r="J220" s="7"/>
      <c r="K220" s="19" t="str">
        <f>IF(テーブル1[[#This Row],[商品価格]]="","",テーブル1[[#This Row],[商品価格]]*テーブル1[[#This Row],[落札手数料%]])</f>
        <v/>
      </c>
      <c r="L220" s="19" t="str">
        <f>IF(テーブル1[[#This Row],[送料]]="","",テーブル1[[#This Row],[送料]]*テーブル1[[#This Row],[落札手数料%]])</f>
        <v/>
      </c>
      <c r="M220" s="19" t="str">
        <f>IF(テーブル1[[#This Row],[売上金額]]="","",テーブル1[[#This Row],[売上金額]]*($Y$2/100)+0.3)</f>
        <v/>
      </c>
      <c r="N220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20" s="4"/>
      <c r="P220" s="20" t="str">
        <f>IF(テーブル1[[#This Row],[為替]]="","",テーブル1[[#This Row],[売上総計$]]*テーブル1[[#This Row],[為替]])</f>
        <v/>
      </c>
      <c r="Q220" s="4"/>
      <c r="R220" s="11"/>
      <c r="S220" s="18"/>
      <c r="T220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Row],[送料割引%]]/100))+AB220</f>
        <v>#VALUE!</v>
      </c>
      <c r="U220" s="21" t="e">
        <f>IF(テーブル1[[#This Row],[利益]]="","",テーブル1[[#This Row],[利益]]/(テーブル1[[#This Row],[売上金額]]*テーブル1[[#This Row],[為替]]))</f>
        <v>#VALUE!</v>
      </c>
      <c r="V220" s="22"/>
      <c r="Z220" s="12" t="e">
        <f>テーブル1[[#This Row],[利益]]+(テーブル1[[#This Row],[仕入価格]]-(テーブル1[[#This Row],[仕入価格]]*0.925925925925926))</f>
        <v>#VALUE!</v>
      </c>
      <c r="AA220" s="12">
        <f>IF(テーブル1[[#This Row],[仕入先]]="楽天",F220*リスト!$E$12,IF(テーブル1[[#This Row],[仕入先]]="Yahooショップ",F220*リスト!$E$13,))</f>
        <v>0</v>
      </c>
      <c r="AB220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21" spans="1:28" x14ac:dyDescent="0.15">
      <c r="A221" s="2" t="str">
        <f t="shared" si="3"/>
        <v/>
      </c>
      <c r="C221" s="3"/>
      <c r="D221" s="3"/>
      <c r="E221" s="11"/>
      <c r="F221" s="4"/>
      <c r="G221" s="6"/>
      <c r="H221" s="6"/>
      <c r="I221" s="6" t="str">
        <f>IF(テーブル1[[#This Row],[商品価格]]="","",SUM(G221:H221))</f>
        <v/>
      </c>
      <c r="J221" s="7"/>
      <c r="K221" s="19" t="str">
        <f>IF(テーブル1[[#This Row],[商品価格]]="","",テーブル1[[#This Row],[商品価格]]*テーブル1[[#This Row],[落札手数料%]])</f>
        <v/>
      </c>
      <c r="L221" s="19" t="str">
        <f>IF(テーブル1[[#This Row],[送料]]="","",テーブル1[[#This Row],[送料]]*テーブル1[[#This Row],[落札手数料%]])</f>
        <v/>
      </c>
      <c r="M221" s="19" t="str">
        <f>IF(テーブル1[[#This Row],[売上金額]]="","",テーブル1[[#This Row],[売上金額]]*($Y$2/100)+0.3)</f>
        <v/>
      </c>
      <c r="N221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21" s="4"/>
      <c r="P221" s="20" t="str">
        <f>IF(テーブル1[[#This Row],[為替]]="","",テーブル1[[#This Row],[売上総計$]]*テーブル1[[#This Row],[為替]])</f>
        <v/>
      </c>
      <c r="Q221" s="4"/>
      <c r="R221" s="11"/>
      <c r="S221" s="18"/>
      <c r="T221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Row],[送料割引%]]/100))+AB221</f>
        <v>#VALUE!</v>
      </c>
      <c r="U221" s="21" t="e">
        <f>IF(テーブル1[[#This Row],[利益]]="","",テーブル1[[#This Row],[利益]]/(テーブル1[[#This Row],[売上金額]]*テーブル1[[#This Row],[為替]]))</f>
        <v>#VALUE!</v>
      </c>
      <c r="V221" s="22"/>
      <c r="Z221" s="12" t="e">
        <f>テーブル1[[#This Row],[利益]]+(テーブル1[[#This Row],[仕入価格]]-(テーブル1[[#This Row],[仕入価格]]*0.925925925925926))</f>
        <v>#VALUE!</v>
      </c>
      <c r="AA221" s="12">
        <f>IF(テーブル1[[#This Row],[仕入先]]="楽天",F221*リスト!$E$12,IF(テーブル1[[#This Row],[仕入先]]="Yahooショップ",F221*リスト!$E$13,))</f>
        <v>0</v>
      </c>
      <c r="AB221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22" spans="1:28" x14ac:dyDescent="0.15">
      <c r="A222" s="2" t="str">
        <f t="shared" si="3"/>
        <v/>
      </c>
      <c r="C222" s="3"/>
      <c r="D222" s="3"/>
      <c r="E222" s="11"/>
      <c r="F222" s="4"/>
      <c r="G222" s="6"/>
      <c r="H222" s="6"/>
      <c r="I222" s="6" t="str">
        <f>IF(テーブル1[[#This Row],[商品価格]]="","",SUM(G222:H222))</f>
        <v/>
      </c>
      <c r="J222" s="7"/>
      <c r="K222" s="19" t="str">
        <f>IF(テーブル1[[#This Row],[商品価格]]="","",テーブル1[[#This Row],[商品価格]]*テーブル1[[#This Row],[落札手数料%]])</f>
        <v/>
      </c>
      <c r="L222" s="19" t="str">
        <f>IF(テーブル1[[#This Row],[送料]]="","",テーブル1[[#This Row],[送料]]*テーブル1[[#This Row],[落札手数料%]])</f>
        <v/>
      </c>
      <c r="M222" s="19" t="str">
        <f>IF(テーブル1[[#This Row],[売上金額]]="","",テーブル1[[#This Row],[売上金額]]*($Y$2/100)+0.3)</f>
        <v/>
      </c>
      <c r="N222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22" s="4"/>
      <c r="P222" s="20" t="str">
        <f>IF(テーブル1[[#This Row],[為替]]="","",テーブル1[[#This Row],[売上総計$]]*テーブル1[[#This Row],[為替]])</f>
        <v/>
      </c>
      <c r="Q222" s="4"/>
      <c r="R222" s="11"/>
      <c r="S222" s="18"/>
      <c r="T222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Row],[送料割引%]]/100))+AB222</f>
        <v>#VALUE!</v>
      </c>
      <c r="U222" s="21" t="e">
        <f>IF(テーブル1[[#This Row],[利益]]="","",テーブル1[[#This Row],[利益]]/(テーブル1[[#This Row],[売上金額]]*テーブル1[[#This Row],[為替]]))</f>
        <v>#VALUE!</v>
      </c>
      <c r="V222" s="22"/>
      <c r="Z222" s="12" t="e">
        <f>テーブル1[[#This Row],[利益]]+(テーブル1[[#This Row],[仕入価格]]-(テーブル1[[#This Row],[仕入価格]]*0.925925925925926))</f>
        <v>#VALUE!</v>
      </c>
      <c r="AA222" s="12">
        <f>IF(テーブル1[[#This Row],[仕入先]]="楽天",F222*リスト!$E$12,IF(テーブル1[[#This Row],[仕入先]]="Yahooショップ",F222*リスト!$E$13,))</f>
        <v>0</v>
      </c>
      <c r="AB222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23" spans="1:28" x14ac:dyDescent="0.15">
      <c r="A223" s="2" t="str">
        <f t="shared" si="3"/>
        <v/>
      </c>
      <c r="C223" s="3"/>
      <c r="D223" s="3"/>
      <c r="E223" s="11"/>
      <c r="F223" s="4"/>
      <c r="G223" s="6"/>
      <c r="H223" s="6"/>
      <c r="I223" s="6" t="str">
        <f>IF(テーブル1[[#This Row],[商品価格]]="","",SUM(G223:H223))</f>
        <v/>
      </c>
      <c r="J223" s="7"/>
      <c r="K223" s="19" t="str">
        <f>IF(テーブル1[[#This Row],[商品価格]]="","",テーブル1[[#This Row],[商品価格]]*テーブル1[[#This Row],[落札手数料%]])</f>
        <v/>
      </c>
      <c r="L223" s="19" t="str">
        <f>IF(テーブル1[[#This Row],[送料]]="","",テーブル1[[#This Row],[送料]]*テーブル1[[#This Row],[落札手数料%]])</f>
        <v/>
      </c>
      <c r="M223" s="19" t="str">
        <f>IF(テーブル1[[#This Row],[売上金額]]="","",テーブル1[[#This Row],[売上金額]]*($Y$2/100)+0.3)</f>
        <v/>
      </c>
      <c r="N223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23" s="4"/>
      <c r="P223" s="20" t="str">
        <f>IF(テーブル1[[#This Row],[為替]]="","",テーブル1[[#This Row],[売上総計$]]*テーブル1[[#This Row],[為替]])</f>
        <v/>
      </c>
      <c r="Q223" s="4"/>
      <c r="R223" s="11"/>
      <c r="S223" s="18"/>
      <c r="T223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Row],[送料割引%]]/100))+AB223</f>
        <v>#VALUE!</v>
      </c>
      <c r="U223" s="21" t="e">
        <f>IF(テーブル1[[#This Row],[利益]]="","",テーブル1[[#This Row],[利益]]/(テーブル1[[#This Row],[売上金額]]*テーブル1[[#This Row],[為替]]))</f>
        <v>#VALUE!</v>
      </c>
      <c r="V223" s="22"/>
      <c r="Z223" s="12" t="e">
        <f>テーブル1[[#This Row],[利益]]+(テーブル1[[#This Row],[仕入価格]]-(テーブル1[[#This Row],[仕入価格]]*0.925925925925926))</f>
        <v>#VALUE!</v>
      </c>
      <c r="AA223" s="12">
        <f>IF(テーブル1[[#This Row],[仕入先]]="楽天",F223*リスト!$E$12,IF(テーブル1[[#This Row],[仕入先]]="Yahooショップ",F223*リスト!$E$13,))</f>
        <v>0</v>
      </c>
      <c r="AB223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24" spans="1:28" x14ac:dyDescent="0.15">
      <c r="A224" s="2" t="str">
        <f t="shared" si="3"/>
        <v/>
      </c>
      <c r="C224" s="3"/>
      <c r="D224" s="3"/>
      <c r="E224" s="11"/>
      <c r="F224" s="4"/>
      <c r="G224" s="6"/>
      <c r="H224" s="6"/>
      <c r="I224" s="6" t="str">
        <f>IF(テーブル1[[#This Row],[商品価格]]="","",SUM(G224:H224))</f>
        <v/>
      </c>
      <c r="J224" s="7"/>
      <c r="K224" s="19" t="str">
        <f>IF(テーブル1[[#This Row],[商品価格]]="","",テーブル1[[#This Row],[商品価格]]*テーブル1[[#This Row],[落札手数料%]])</f>
        <v/>
      </c>
      <c r="L224" s="19" t="str">
        <f>IF(テーブル1[[#This Row],[送料]]="","",テーブル1[[#This Row],[送料]]*テーブル1[[#This Row],[落札手数料%]])</f>
        <v/>
      </c>
      <c r="M224" s="19" t="str">
        <f>IF(テーブル1[[#This Row],[売上金額]]="","",テーブル1[[#This Row],[売上金額]]*($Y$2/100)+0.3)</f>
        <v/>
      </c>
      <c r="N224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24" s="4"/>
      <c r="P224" s="20" t="str">
        <f>IF(テーブル1[[#This Row],[為替]]="","",テーブル1[[#This Row],[売上総計$]]*テーブル1[[#This Row],[為替]])</f>
        <v/>
      </c>
      <c r="Q224" s="4"/>
      <c r="R224" s="11"/>
      <c r="S224" s="18"/>
      <c r="T224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Row],[送料割引%]]/100))+AB224</f>
        <v>#VALUE!</v>
      </c>
      <c r="U224" s="21" t="e">
        <f>IF(テーブル1[[#This Row],[利益]]="","",テーブル1[[#This Row],[利益]]/(テーブル1[[#This Row],[売上金額]]*テーブル1[[#This Row],[為替]]))</f>
        <v>#VALUE!</v>
      </c>
      <c r="V224" s="22"/>
      <c r="Z224" s="12" t="e">
        <f>テーブル1[[#This Row],[利益]]+(テーブル1[[#This Row],[仕入価格]]-(テーブル1[[#This Row],[仕入価格]]*0.925925925925926))</f>
        <v>#VALUE!</v>
      </c>
      <c r="AA224" s="12">
        <f>IF(テーブル1[[#This Row],[仕入先]]="楽天",F224*リスト!$E$12,IF(テーブル1[[#This Row],[仕入先]]="Yahooショップ",F224*リスト!$E$13,))</f>
        <v>0</v>
      </c>
      <c r="AB224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25" spans="1:28" x14ac:dyDescent="0.15">
      <c r="A225" s="2" t="str">
        <f t="shared" si="3"/>
        <v/>
      </c>
      <c r="C225" s="3"/>
      <c r="D225" s="3"/>
      <c r="E225" s="11"/>
      <c r="F225" s="4"/>
      <c r="G225" s="6"/>
      <c r="H225" s="6"/>
      <c r="I225" s="6" t="str">
        <f>IF(テーブル1[[#This Row],[商品価格]]="","",SUM(G225:H225))</f>
        <v/>
      </c>
      <c r="J225" s="7"/>
      <c r="K225" s="19" t="str">
        <f>IF(テーブル1[[#This Row],[商品価格]]="","",テーブル1[[#This Row],[商品価格]]*テーブル1[[#This Row],[落札手数料%]])</f>
        <v/>
      </c>
      <c r="L225" s="19" t="str">
        <f>IF(テーブル1[[#This Row],[送料]]="","",テーブル1[[#This Row],[送料]]*テーブル1[[#This Row],[落札手数料%]])</f>
        <v/>
      </c>
      <c r="M225" s="19" t="str">
        <f>IF(テーブル1[[#This Row],[売上金額]]="","",テーブル1[[#This Row],[売上金額]]*($Y$2/100)+0.3)</f>
        <v/>
      </c>
      <c r="N225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25" s="4"/>
      <c r="P225" s="20" t="str">
        <f>IF(テーブル1[[#This Row],[為替]]="","",テーブル1[[#This Row],[売上総計$]]*テーブル1[[#This Row],[為替]])</f>
        <v/>
      </c>
      <c r="Q225" s="4"/>
      <c r="R225" s="11"/>
      <c r="S225" s="18"/>
      <c r="T225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Row],[送料割引%]]/100))+AB225</f>
        <v>#VALUE!</v>
      </c>
      <c r="U225" s="21" t="e">
        <f>IF(テーブル1[[#This Row],[利益]]="","",テーブル1[[#This Row],[利益]]/(テーブル1[[#This Row],[売上金額]]*テーブル1[[#This Row],[為替]]))</f>
        <v>#VALUE!</v>
      </c>
      <c r="V225" s="22"/>
      <c r="Z225" s="12" t="e">
        <f>テーブル1[[#This Row],[利益]]+(テーブル1[[#This Row],[仕入価格]]-(テーブル1[[#This Row],[仕入価格]]*0.925925925925926))</f>
        <v>#VALUE!</v>
      </c>
      <c r="AA225" s="12">
        <f>IF(テーブル1[[#This Row],[仕入先]]="楽天",F225*リスト!$E$12,IF(テーブル1[[#This Row],[仕入先]]="Yahooショップ",F225*リスト!$E$13,))</f>
        <v>0</v>
      </c>
      <c r="AB225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26" spans="1:28" x14ac:dyDescent="0.15">
      <c r="A226" s="2" t="str">
        <f t="shared" si="3"/>
        <v/>
      </c>
      <c r="C226" s="3"/>
      <c r="D226" s="3"/>
      <c r="E226" s="11"/>
      <c r="F226" s="4"/>
      <c r="G226" s="6"/>
      <c r="H226" s="6"/>
      <c r="I226" s="6" t="str">
        <f>IF(テーブル1[[#This Row],[商品価格]]="","",SUM(G226:H226))</f>
        <v/>
      </c>
      <c r="J226" s="7"/>
      <c r="K226" s="19" t="str">
        <f>IF(テーブル1[[#This Row],[商品価格]]="","",テーブル1[[#This Row],[商品価格]]*テーブル1[[#This Row],[落札手数料%]])</f>
        <v/>
      </c>
      <c r="L226" s="19" t="str">
        <f>IF(テーブル1[[#This Row],[送料]]="","",テーブル1[[#This Row],[送料]]*テーブル1[[#This Row],[落札手数料%]])</f>
        <v/>
      </c>
      <c r="M226" s="19" t="str">
        <f>IF(テーブル1[[#This Row],[売上金額]]="","",テーブル1[[#This Row],[売上金額]]*($Y$2/100)+0.3)</f>
        <v/>
      </c>
      <c r="N226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26" s="4"/>
      <c r="P226" s="20" t="str">
        <f>IF(テーブル1[[#This Row],[為替]]="","",テーブル1[[#This Row],[売上総計$]]*テーブル1[[#This Row],[為替]])</f>
        <v/>
      </c>
      <c r="Q226" s="4"/>
      <c r="R226" s="11"/>
      <c r="S226" s="18"/>
      <c r="T226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Row],[送料割引%]]/100))+AB226</f>
        <v>#VALUE!</v>
      </c>
      <c r="U226" s="21" t="e">
        <f>IF(テーブル1[[#This Row],[利益]]="","",テーブル1[[#This Row],[利益]]/(テーブル1[[#This Row],[売上金額]]*テーブル1[[#This Row],[為替]]))</f>
        <v>#VALUE!</v>
      </c>
      <c r="V226" s="22"/>
      <c r="Z226" s="12" t="e">
        <f>テーブル1[[#This Row],[利益]]+(テーブル1[[#This Row],[仕入価格]]-(テーブル1[[#This Row],[仕入価格]]*0.925925925925926))</f>
        <v>#VALUE!</v>
      </c>
      <c r="AA226" s="12">
        <f>IF(テーブル1[[#This Row],[仕入先]]="楽天",F226*リスト!$E$12,IF(テーブル1[[#This Row],[仕入先]]="Yahooショップ",F226*リスト!$E$13,))</f>
        <v>0</v>
      </c>
      <c r="AB226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27" spans="1:28" x14ac:dyDescent="0.15">
      <c r="A227" s="2" t="str">
        <f t="shared" si="3"/>
        <v/>
      </c>
      <c r="C227" s="3"/>
      <c r="D227" s="3"/>
      <c r="E227" s="11"/>
      <c r="F227" s="4"/>
      <c r="G227" s="6"/>
      <c r="H227" s="6"/>
      <c r="I227" s="6" t="str">
        <f>IF(テーブル1[[#This Row],[商品価格]]="","",SUM(G227:H227))</f>
        <v/>
      </c>
      <c r="J227" s="7"/>
      <c r="K227" s="19" t="str">
        <f>IF(テーブル1[[#This Row],[商品価格]]="","",テーブル1[[#This Row],[商品価格]]*テーブル1[[#This Row],[落札手数料%]])</f>
        <v/>
      </c>
      <c r="L227" s="19" t="str">
        <f>IF(テーブル1[[#This Row],[送料]]="","",テーブル1[[#This Row],[送料]]*テーブル1[[#This Row],[落札手数料%]])</f>
        <v/>
      </c>
      <c r="M227" s="19" t="str">
        <f>IF(テーブル1[[#This Row],[売上金額]]="","",テーブル1[[#This Row],[売上金額]]*($Y$2/100)+0.3)</f>
        <v/>
      </c>
      <c r="N227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27" s="4"/>
      <c r="P227" s="20" t="str">
        <f>IF(テーブル1[[#This Row],[為替]]="","",テーブル1[[#This Row],[売上総計$]]*テーブル1[[#This Row],[為替]])</f>
        <v/>
      </c>
      <c r="Q227" s="4"/>
      <c r="R227" s="11"/>
      <c r="S227" s="18"/>
      <c r="T227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Row],[送料割引%]]/100))+AB227</f>
        <v>#VALUE!</v>
      </c>
      <c r="U227" s="21" t="e">
        <f>IF(テーブル1[[#This Row],[利益]]="","",テーブル1[[#This Row],[利益]]/(テーブル1[[#This Row],[売上金額]]*テーブル1[[#This Row],[為替]]))</f>
        <v>#VALUE!</v>
      </c>
      <c r="V227" s="22"/>
      <c r="Z227" s="12" t="e">
        <f>テーブル1[[#This Row],[利益]]+(テーブル1[[#This Row],[仕入価格]]-(テーブル1[[#This Row],[仕入価格]]*0.925925925925926))</f>
        <v>#VALUE!</v>
      </c>
      <c r="AA227" s="12">
        <f>IF(テーブル1[[#This Row],[仕入先]]="楽天",F227*リスト!$E$12,IF(テーブル1[[#This Row],[仕入先]]="Yahooショップ",F227*リスト!$E$13,))</f>
        <v>0</v>
      </c>
      <c r="AB227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28" spans="1:28" x14ac:dyDescent="0.15">
      <c r="A228" s="2" t="str">
        <f t="shared" si="3"/>
        <v/>
      </c>
      <c r="C228" s="3"/>
      <c r="D228" s="3"/>
      <c r="E228" s="11"/>
      <c r="F228" s="4"/>
      <c r="G228" s="6"/>
      <c r="H228" s="6"/>
      <c r="I228" s="6" t="str">
        <f>IF(テーブル1[[#This Row],[商品価格]]="","",SUM(G228:H228))</f>
        <v/>
      </c>
      <c r="J228" s="7"/>
      <c r="K228" s="19" t="str">
        <f>IF(テーブル1[[#This Row],[商品価格]]="","",テーブル1[[#This Row],[商品価格]]*テーブル1[[#This Row],[落札手数料%]])</f>
        <v/>
      </c>
      <c r="L228" s="19" t="str">
        <f>IF(テーブル1[[#This Row],[送料]]="","",テーブル1[[#This Row],[送料]]*テーブル1[[#This Row],[落札手数料%]])</f>
        <v/>
      </c>
      <c r="M228" s="19" t="str">
        <f>IF(テーブル1[[#This Row],[売上金額]]="","",テーブル1[[#This Row],[売上金額]]*($Y$2/100)+0.3)</f>
        <v/>
      </c>
      <c r="N228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28" s="4"/>
      <c r="P228" s="20" t="str">
        <f>IF(テーブル1[[#This Row],[為替]]="","",テーブル1[[#This Row],[売上総計$]]*テーブル1[[#This Row],[為替]])</f>
        <v/>
      </c>
      <c r="Q228" s="4"/>
      <c r="R228" s="11"/>
      <c r="S228" s="18"/>
      <c r="T228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Row],[送料割引%]]/100))+AB228</f>
        <v>#VALUE!</v>
      </c>
      <c r="U228" s="21" t="e">
        <f>IF(テーブル1[[#This Row],[利益]]="","",テーブル1[[#This Row],[利益]]/(テーブル1[[#This Row],[売上金額]]*テーブル1[[#This Row],[為替]]))</f>
        <v>#VALUE!</v>
      </c>
      <c r="V228" s="22"/>
      <c r="Z228" s="12" t="e">
        <f>テーブル1[[#This Row],[利益]]+(テーブル1[[#This Row],[仕入価格]]-(テーブル1[[#This Row],[仕入価格]]*0.925925925925926))</f>
        <v>#VALUE!</v>
      </c>
      <c r="AA228" s="12">
        <f>IF(テーブル1[[#This Row],[仕入先]]="楽天",F228*リスト!$E$12,IF(テーブル1[[#This Row],[仕入先]]="Yahooショップ",F228*リスト!$E$13,))</f>
        <v>0</v>
      </c>
      <c r="AB228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29" spans="1:28" x14ac:dyDescent="0.15">
      <c r="A229" s="2" t="str">
        <f t="shared" si="3"/>
        <v/>
      </c>
      <c r="C229" s="3"/>
      <c r="D229" s="3"/>
      <c r="E229" s="11"/>
      <c r="F229" s="4"/>
      <c r="G229" s="6"/>
      <c r="H229" s="6"/>
      <c r="I229" s="6" t="str">
        <f>IF(テーブル1[[#This Row],[商品価格]]="","",SUM(G229:H229))</f>
        <v/>
      </c>
      <c r="J229" s="7"/>
      <c r="K229" s="19" t="str">
        <f>IF(テーブル1[[#This Row],[商品価格]]="","",テーブル1[[#This Row],[商品価格]]*テーブル1[[#This Row],[落札手数料%]])</f>
        <v/>
      </c>
      <c r="L229" s="19" t="str">
        <f>IF(テーブル1[[#This Row],[送料]]="","",テーブル1[[#This Row],[送料]]*テーブル1[[#This Row],[落札手数料%]])</f>
        <v/>
      </c>
      <c r="M229" s="19" t="str">
        <f>IF(テーブル1[[#This Row],[売上金額]]="","",テーブル1[[#This Row],[売上金額]]*($Y$2/100)+0.3)</f>
        <v/>
      </c>
      <c r="N229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29" s="4"/>
      <c r="P229" s="20" t="str">
        <f>IF(テーブル1[[#This Row],[為替]]="","",テーブル1[[#This Row],[売上総計$]]*テーブル1[[#This Row],[為替]])</f>
        <v/>
      </c>
      <c r="Q229" s="4"/>
      <c r="R229" s="11"/>
      <c r="S229" s="18"/>
      <c r="T229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Row],[送料割引%]]/100))+AB229</f>
        <v>#VALUE!</v>
      </c>
      <c r="U229" s="21" t="e">
        <f>IF(テーブル1[[#This Row],[利益]]="","",テーブル1[[#This Row],[利益]]/(テーブル1[[#This Row],[売上金額]]*テーブル1[[#This Row],[為替]]))</f>
        <v>#VALUE!</v>
      </c>
      <c r="V229" s="22"/>
      <c r="Z229" s="12" t="e">
        <f>テーブル1[[#This Row],[利益]]+(テーブル1[[#This Row],[仕入価格]]-(テーブル1[[#This Row],[仕入価格]]*0.925925925925926))</f>
        <v>#VALUE!</v>
      </c>
      <c r="AA229" s="12">
        <f>IF(テーブル1[[#This Row],[仕入先]]="楽天",F229*リスト!$E$12,IF(テーブル1[[#This Row],[仕入先]]="Yahooショップ",F229*リスト!$E$13,))</f>
        <v>0</v>
      </c>
      <c r="AB229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30" spans="1:28" x14ac:dyDescent="0.15">
      <c r="A230" s="2" t="str">
        <f t="shared" si="3"/>
        <v/>
      </c>
      <c r="C230" s="3"/>
      <c r="D230" s="3"/>
      <c r="E230" s="11"/>
      <c r="F230" s="4"/>
      <c r="G230" s="6"/>
      <c r="H230" s="6"/>
      <c r="I230" s="6" t="str">
        <f>IF(テーブル1[[#This Row],[商品価格]]="","",SUM(G230:H230))</f>
        <v/>
      </c>
      <c r="J230" s="7"/>
      <c r="K230" s="19" t="str">
        <f>IF(テーブル1[[#This Row],[商品価格]]="","",テーブル1[[#This Row],[商品価格]]*テーブル1[[#This Row],[落札手数料%]])</f>
        <v/>
      </c>
      <c r="L230" s="19" t="str">
        <f>IF(テーブル1[[#This Row],[送料]]="","",テーブル1[[#This Row],[送料]]*テーブル1[[#This Row],[落札手数料%]])</f>
        <v/>
      </c>
      <c r="M230" s="19" t="str">
        <f>IF(テーブル1[[#This Row],[売上金額]]="","",テーブル1[[#This Row],[売上金額]]*($Y$2/100)+0.3)</f>
        <v/>
      </c>
      <c r="N230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30" s="4"/>
      <c r="P230" s="20" t="str">
        <f>IF(テーブル1[[#This Row],[為替]]="","",テーブル1[[#This Row],[売上総計$]]*テーブル1[[#This Row],[為替]])</f>
        <v/>
      </c>
      <c r="Q230" s="4"/>
      <c r="R230" s="11"/>
      <c r="S230" s="18"/>
      <c r="T230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Row],[送料割引%]]/100))+AB230</f>
        <v>#VALUE!</v>
      </c>
      <c r="U230" s="21" t="e">
        <f>IF(テーブル1[[#This Row],[利益]]="","",テーブル1[[#This Row],[利益]]/(テーブル1[[#This Row],[売上金額]]*テーブル1[[#This Row],[為替]]))</f>
        <v>#VALUE!</v>
      </c>
      <c r="V230" s="22"/>
      <c r="Z230" s="12" t="e">
        <f>テーブル1[[#This Row],[利益]]+(テーブル1[[#This Row],[仕入価格]]-(テーブル1[[#This Row],[仕入価格]]*0.925925925925926))</f>
        <v>#VALUE!</v>
      </c>
      <c r="AA230" s="12">
        <f>IF(テーブル1[[#This Row],[仕入先]]="楽天",F230*リスト!$E$12,IF(テーブル1[[#This Row],[仕入先]]="Yahooショップ",F230*リスト!$E$13,))</f>
        <v>0</v>
      </c>
      <c r="AB230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31" spans="1:28" x14ac:dyDescent="0.15">
      <c r="A231" s="2" t="str">
        <f t="shared" si="3"/>
        <v/>
      </c>
      <c r="C231" s="3"/>
      <c r="D231" s="3"/>
      <c r="E231" s="11"/>
      <c r="F231" s="4"/>
      <c r="G231" s="6"/>
      <c r="H231" s="6"/>
      <c r="I231" s="6" t="str">
        <f>IF(テーブル1[[#This Row],[商品価格]]="","",SUM(G231:H231))</f>
        <v/>
      </c>
      <c r="J231" s="7"/>
      <c r="K231" s="19" t="str">
        <f>IF(テーブル1[[#This Row],[商品価格]]="","",テーブル1[[#This Row],[商品価格]]*テーブル1[[#This Row],[落札手数料%]])</f>
        <v/>
      </c>
      <c r="L231" s="19" t="str">
        <f>IF(テーブル1[[#This Row],[送料]]="","",テーブル1[[#This Row],[送料]]*テーブル1[[#This Row],[落札手数料%]])</f>
        <v/>
      </c>
      <c r="M231" s="19" t="str">
        <f>IF(テーブル1[[#This Row],[売上金額]]="","",テーブル1[[#This Row],[売上金額]]*($Y$2/100)+0.3)</f>
        <v/>
      </c>
      <c r="N231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31" s="4"/>
      <c r="P231" s="20" t="str">
        <f>IF(テーブル1[[#This Row],[為替]]="","",テーブル1[[#This Row],[売上総計$]]*テーブル1[[#This Row],[為替]])</f>
        <v/>
      </c>
      <c r="Q231" s="4"/>
      <c r="R231" s="11"/>
      <c r="S231" s="18"/>
      <c r="T231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Row],[送料割引%]]/100))+AB231</f>
        <v>#VALUE!</v>
      </c>
      <c r="U231" s="21" t="e">
        <f>IF(テーブル1[[#This Row],[利益]]="","",テーブル1[[#This Row],[利益]]/(テーブル1[[#This Row],[売上金額]]*テーブル1[[#This Row],[為替]]))</f>
        <v>#VALUE!</v>
      </c>
      <c r="V231" s="22"/>
      <c r="Z231" s="12" t="e">
        <f>テーブル1[[#This Row],[利益]]+(テーブル1[[#This Row],[仕入価格]]-(テーブル1[[#This Row],[仕入価格]]*0.925925925925926))</f>
        <v>#VALUE!</v>
      </c>
      <c r="AA231" s="12">
        <f>IF(テーブル1[[#This Row],[仕入先]]="楽天",F231*リスト!$E$12,IF(テーブル1[[#This Row],[仕入先]]="Yahooショップ",F231*リスト!$E$13,))</f>
        <v>0</v>
      </c>
      <c r="AB231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32" spans="1:28" x14ac:dyDescent="0.15">
      <c r="A232" s="2" t="str">
        <f t="shared" si="3"/>
        <v/>
      </c>
      <c r="C232" s="3"/>
      <c r="D232" s="3"/>
      <c r="E232" s="11"/>
      <c r="F232" s="4"/>
      <c r="G232" s="6"/>
      <c r="H232" s="6"/>
      <c r="I232" s="6" t="str">
        <f>IF(テーブル1[[#This Row],[商品価格]]="","",SUM(G232:H232))</f>
        <v/>
      </c>
      <c r="J232" s="7"/>
      <c r="K232" s="19" t="str">
        <f>IF(テーブル1[[#This Row],[商品価格]]="","",テーブル1[[#This Row],[商品価格]]*テーブル1[[#This Row],[落札手数料%]])</f>
        <v/>
      </c>
      <c r="L232" s="19" t="str">
        <f>IF(テーブル1[[#This Row],[送料]]="","",テーブル1[[#This Row],[送料]]*テーブル1[[#This Row],[落札手数料%]])</f>
        <v/>
      </c>
      <c r="M232" s="19" t="str">
        <f>IF(テーブル1[[#This Row],[売上金額]]="","",テーブル1[[#This Row],[売上金額]]*($Y$2/100)+0.3)</f>
        <v/>
      </c>
      <c r="N232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32" s="4"/>
      <c r="P232" s="20" t="str">
        <f>IF(テーブル1[[#This Row],[為替]]="","",テーブル1[[#This Row],[売上総計$]]*テーブル1[[#This Row],[為替]])</f>
        <v/>
      </c>
      <c r="Q232" s="4"/>
      <c r="R232" s="11"/>
      <c r="S232" s="18"/>
      <c r="T232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Row],[送料割引%]]/100))+AB232</f>
        <v>#VALUE!</v>
      </c>
      <c r="U232" s="21" t="e">
        <f>IF(テーブル1[[#This Row],[利益]]="","",テーブル1[[#This Row],[利益]]/(テーブル1[[#This Row],[売上金額]]*テーブル1[[#This Row],[為替]]))</f>
        <v>#VALUE!</v>
      </c>
      <c r="V232" s="22"/>
      <c r="Z232" s="12" t="e">
        <f>テーブル1[[#This Row],[利益]]+(テーブル1[[#This Row],[仕入価格]]-(テーブル1[[#This Row],[仕入価格]]*0.925925925925926))</f>
        <v>#VALUE!</v>
      </c>
      <c r="AA232" s="12">
        <f>IF(テーブル1[[#This Row],[仕入先]]="楽天",F232*リスト!$E$12,IF(テーブル1[[#This Row],[仕入先]]="Yahooショップ",F232*リスト!$E$13,))</f>
        <v>0</v>
      </c>
      <c r="AB232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33" spans="1:28" x14ac:dyDescent="0.15">
      <c r="A233" s="2" t="str">
        <f t="shared" si="3"/>
        <v/>
      </c>
      <c r="C233" s="3"/>
      <c r="D233" s="3"/>
      <c r="E233" s="11"/>
      <c r="F233" s="4"/>
      <c r="G233" s="6"/>
      <c r="H233" s="6"/>
      <c r="I233" s="6" t="str">
        <f>IF(テーブル1[[#This Row],[商品価格]]="","",SUM(G233:H233))</f>
        <v/>
      </c>
      <c r="J233" s="7"/>
      <c r="K233" s="19" t="str">
        <f>IF(テーブル1[[#This Row],[商品価格]]="","",テーブル1[[#This Row],[商品価格]]*テーブル1[[#This Row],[落札手数料%]])</f>
        <v/>
      </c>
      <c r="L233" s="19" t="str">
        <f>IF(テーブル1[[#This Row],[送料]]="","",テーブル1[[#This Row],[送料]]*テーブル1[[#This Row],[落札手数料%]])</f>
        <v/>
      </c>
      <c r="M233" s="19" t="str">
        <f>IF(テーブル1[[#This Row],[売上金額]]="","",テーブル1[[#This Row],[売上金額]]*($Y$2/100)+0.3)</f>
        <v/>
      </c>
      <c r="N233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33" s="4"/>
      <c r="P233" s="20" t="str">
        <f>IF(テーブル1[[#This Row],[為替]]="","",テーブル1[[#This Row],[売上総計$]]*テーブル1[[#This Row],[為替]])</f>
        <v/>
      </c>
      <c r="Q233" s="4"/>
      <c r="R233" s="11"/>
      <c r="S233" s="18"/>
      <c r="T233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Row],[送料割引%]]/100))+AB233</f>
        <v>#VALUE!</v>
      </c>
      <c r="U233" s="21" t="e">
        <f>IF(テーブル1[[#This Row],[利益]]="","",テーブル1[[#This Row],[利益]]/(テーブル1[[#This Row],[売上金額]]*テーブル1[[#This Row],[為替]]))</f>
        <v>#VALUE!</v>
      </c>
      <c r="V233" s="22"/>
      <c r="Z233" s="12" t="e">
        <f>テーブル1[[#This Row],[利益]]+(テーブル1[[#This Row],[仕入価格]]-(テーブル1[[#This Row],[仕入価格]]*0.925925925925926))</f>
        <v>#VALUE!</v>
      </c>
      <c r="AA233" s="12">
        <f>IF(テーブル1[[#This Row],[仕入先]]="楽天",F233*リスト!$E$12,IF(テーブル1[[#This Row],[仕入先]]="Yahooショップ",F233*リスト!$E$13,))</f>
        <v>0</v>
      </c>
      <c r="AB233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34" spans="1:28" x14ac:dyDescent="0.15">
      <c r="A234" s="2" t="str">
        <f t="shared" si="3"/>
        <v/>
      </c>
      <c r="C234" s="3"/>
      <c r="D234" s="3"/>
      <c r="E234" s="11"/>
      <c r="F234" s="4"/>
      <c r="G234" s="6"/>
      <c r="H234" s="6"/>
      <c r="I234" s="6" t="str">
        <f>IF(テーブル1[[#This Row],[商品価格]]="","",SUM(G234:H234))</f>
        <v/>
      </c>
      <c r="J234" s="7"/>
      <c r="K234" s="19" t="str">
        <f>IF(テーブル1[[#This Row],[商品価格]]="","",テーブル1[[#This Row],[商品価格]]*テーブル1[[#This Row],[落札手数料%]])</f>
        <v/>
      </c>
      <c r="L234" s="19" t="str">
        <f>IF(テーブル1[[#This Row],[送料]]="","",テーブル1[[#This Row],[送料]]*テーブル1[[#This Row],[落札手数料%]])</f>
        <v/>
      </c>
      <c r="M234" s="19" t="str">
        <f>IF(テーブル1[[#This Row],[売上金額]]="","",テーブル1[[#This Row],[売上金額]]*($Y$2/100)+0.3)</f>
        <v/>
      </c>
      <c r="N234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34" s="4"/>
      <c r="P234" s="20" t="str">
        <f>IF(テーブル1[[#This Row],[為替]]="","",テーブル1[[#This Row],[売上総計$]]*テーブル1[[#This Row],[為替]])</f>
        <v/>
      </c>
      <c r="Q234" s="4"/>
      <c r="R234" s="11"/>
      <c r="S234" s="18"/>
      <c r="T234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Row],[送料割引%]]/100))+AB234</f>
        <v>#VALUE!</v>
      </c>
      <c r="U234" s="21" t="e">
        <f>IF(テーブル1[[#This Row],[利益]]="","",テーブル1[[#This Row],[利益]]/(テーブル1[[#This Row],[売上金額]]*テーブル1[[#This Row],[為替]]))</f>
        <v>#VALUE!</v>
      </c>
      <c r="V234" s="22"/>
      <c r="Z234" s="12" t="e">
        <f>テーブル1[[#This Row],[利益]]+(テーブル1[[#This Row],[仕入価格]]-(テーブル1[[#This Row],[仕入価格]]*0.925925925925926))</f>
        <v>#VALUE!</v>
      </c>
      <c r="AA234" s="12">
        <f>IF(テーブル1[[#This Row],[仕入先]]="楽天",F234*リスト!$E$12,IF(テーブル1[[#This Row],[仕入先]]="Yahooショップ",F234*リスト!$E$13,))</f>
        <v>0</v>
      </c>
      <c r="AB234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35" spans="1:28" x14ac:dyDescent="0.15">
      <c r="A235" s="2" t="str">
        <f t="shared" si="3"/>
        <v/>
      </c>
      <c r="C235" s="3"/>
      <c r="D235" s="3"/>
      <c r="E235" s="11"/>
      <c r="F235" s="4"/>
      <c r="G235" s="6"/>
      <c r="H235" s="6"/>
      <c r="I235" s="6" t="str">
        <f>IF(テーブル1[[#This Row],[商品価格]]="","",SUM(G235:H235))</f>
        <v/>
      </c>
      <c r="J235" s="7"/>
      <c r="K235" s="19" t="str">
        <f>IF(テーブル1[[#This Row],[商品価格]]="","",テーブル1[[#This Row],[商品価格]]*テーブル1[[#This Row],[落札手数料%]])</f>
        <v/>
      </c>
      <c r="L235" s="19" t="str">
        <f>IF(テーブル1[[#This Row],[送料]]="","",テーブル1[[#This Row],[送料]]*テーブル1[[#This Row],[落札手数料%]])</f>
        <v/>
      </c>
      <c r="M235" s="19" t="str">
        <f>IF(テーブル1[[#This Row],[売上金額]]="","",テーブル1[[#This Row],[売上金額]]*($Y$2/100)+0.3)</f>
        <v/>
      </c>
      <c r="N235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35" s="4"/>
      <c r="P235" s="20" t="str">
        <f>IF(テーブル1[[#This Row],[為替]]="","",テーブル1[[#This Row],[売上総計$]]*テーブル1[[#This Row],[為替]])</f>
        <v/>
      </c>
      <c r="Q235" s="4"/>
      <c r="R235" s="11"/>
      <c r="S235" s="18"/>
      <c r="T235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Row],[送料割引%]]/100))+AB235</f>
        <v>#VALUE!</v>
      </c>
      <c r="U235" s="21" t="e">
        <f>IF(テーブル1[[#This Row],[利益]]="","",テーブル1[[#This Row],[利益]]/(テーブル1[[#This Row],[売上金額]]*テーブル1[[#This Row],[為替]]))</f>
        <v>#VALUE!</v>
      </c>
      <c r="V235" s="22"/>
      <c r="Z235" s="12" t="e">
        <f>テーブル1[[#This Row],[利益]]+(テーブル1[[#This Row],[仕入価格]]-(テーブル1[[#This Row],[仕入価格]]*0.925925925925926))</f>
        <v>#VALUE!</v>
      </c>
      <c r="AA235" s="12">
        <f>IF(テーブル1[[#This Row],[仕入先]]="楽天",F235*リスト!$E$12,IF(テーブル1[[#This Row],[仕入先]]="Yahooショップ",F235*リスト!$E$13,))</f>
        <v>0</v>
      </c>
      <c r="AB235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36" spans="1:28" x14ac:dyDescent="0.15">
      <c r="A236" s="2" t="str">
        <f t="shared" si="3"/>
        <v/>
      </c>
      <c r="C236" s="3"/>
      <c r="D236" s="3"/>
      <c r="E236" s="11"/>
      <c r="F236" s="4"/>
      <c r="G236" s="6"/>
      <c r="H236" s="6"/>
      <c r="I236" s="6" t="str">
        <f>IF(テーブル1[[#This Row],[商品価格]]="","",SUM(G236:H236))</f>
        <v/>
      </c>
      <c r="J236" s="7"/>
      <c r="K236" s="19" t="str">
        <f>IF(テーブル1[[#This Row],[商品価格]]="","",テーブル1[[#This Row],[商品価格]]*テーブル1[[#This Row],[落札手数料%]])</f>
        <v/>
      </c>
      <c r="L236" s="19" t="str">
        <f>IF(テーブル1[[#This Row],[送料]]="","",テーブル1[[#This Row],[送料]]*テーブル1[[#This Row],[落札手数料%]])</f>
        <v/>
      </c>
      <c r="M236" s="19" t="str">
        <f>IF(テーブル1[[#This Row],[売上金額]]="","",テーブル1[[#This Row],[売上金額]]*($Y$2/100)+0.3)</f>
        <v/>
      </c>
      <c r="N236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36" s="4"/>
      <c r="P236" s="20" t="str">
        <f>IF(テーブル1[[#This Row],[為替]]="","",テーブル1[[#This Row],[売上総計$]]*テーブル1[[#This Row],[為替]])</f>
        <v/>
      </c>
      <c r="Q236" s="4"/>
      <c r="R236" s="11"/>
      <c r="S236" s="18"/>
      <c r="T236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Row],[送料割引%]]/100))+AB236</f>
        <v>#VALUE!</v>
      </c>
      <c r="U236" s="21" t="e">
        <f>IF(テーブル1[[#This Row],[利益]]="","",テーブル1[[#This Row],[利益]]/(テーブル1[[#This Row],[売上金額]]*テーブル1[[#This Row],[為替]]))</f>
        <v>#VALUE!</v>
      </c>
      <c r="V236" s="22"/>
      <c r="Z236" s="12" t="e">
        <f>テーブル1[[#This Row],[利益]]+(テーブル1[[#This Row],[仕入価格]]-(テーブル1[[#This Row],[仕入価格]]*0.925925925925926))</f>
        <v>#VALUE!</v>
      </c>
      <c r="AA236" s="12">
        <f>IF(テーブル1[[#This Row],[仕入先]]="楽天",F236*リスト!$E$12,IF(テーブル1[[#This Row],[仕入先]]="Yahooショップ",F236*リスト!$E$13,))</f>
        <v>0</v>
      </c>
      <c r="AB236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37" spans="1:28" x14ac:dyDescent="0.15">
      <c r="A237" s="2" t="str">
        <f t="shared" si="3"/>
        <v/>
      </c>
      <c r="C237" s="3"/>
      <c r="D237" s="3"/>
      <c r="E237" s="11"/>
      <c r="F237" s="4"/>
      <c r="G237" s="6"/>
      <c r="H237" s="6"/>
      <c r="I237" s="6" t="str">
        <f>IF(テーブル1[[#This Row],[商品価格]]="","",SUM(G237:H237))</f>
        <v/>
      </c>
      <c r="J237" s="7"/>
      <c r="K237" s="19" t="str">
        <f>IF(テーブル1[[#This Row],[商品価格]]="","",テーブル1[[#This Row],[商品価格]]*テーブル1[[#This Row],[落札手数料%]])</f>
        <v/>
      </c>
      <c r="L237" s="19" t="str">
        <f>IF(テーブル1[[#This Row],[送料]]="","",テーブル1[[#This Row],[送料]]*テーブル1[[#This Row],[落札手数料%]])</f>
        <v/>
      </c>
      <c r="M237" s="19" t="str">
        <f>IF(テーブル1[[#This Row],[売上金額]]="","",テーブル1[[#This Row],[売上金額]]*($Y$2/100)+0.3)</f>
        <v/>
      </c>
      <c r="N237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37" s="4"/>
      <c r="P237" s="20" t="str">
        <f>IF(テーブル1[[#This Row],[為替]]="","",テーブル1[[#This Row],[売上総計$]]*テーブル1[[#This Row],[為替]])</f>
        <v/>
      </c>
      <c r="Q237" s="4"/>
      <c r="R237" s="11"/>
      <c r="S237" s="18"/>
      <c r="T237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Row],[送料割引%]]/100))+AB237</f>
        <v>#VALUE!</v>
      </c>
      <c r="U237" s="21" t="e">
        <f>IF(テーブル1[[#This Row],[利益]]="","",テーブル1[[#This Row],[利益]]/(テーブル1[[#This Row],[売上金額]]*テーブル1[[#This Row],[為替]]))</f>
        <v>#VALUE!</v>
      </c>
      <c r="V237" s="22"/>
      <c r="Z237" s="12" t="e">
        <f>テーブル1[[#This Row],[利益]]+(テーブル1[[#This Row],[仕入価格]]-(テーブル1[[#This Row],[仕入価格]]*0.925925925925926))</f>
        <v>#VALUE!</v>
      </c>
      <c r="AA237" s="12">
        <f>IF(テーブル1[[#This Row],[仕入先]]="楽天",F237*リスト!$E$12,IF(テーブル1[[#This Row],[仕入先]]="Yahooショップ",F237*リスト!$E$13,))</f>
        <v>0</v>
      </c>
      <c r="AB237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38" spans="1:28" x14ac:dyDescent="0.15">
      <c r="A238" s="2" t="str">
        <f t="shared" si="3"/>
        <v/>
      </c>
      <c r="C238" s="3"/>
      <c r="D238" s="3"/>
      <c r="E238" s="11"/>
      <c r="F238" s="4"/>
      <c r="G238" s="6"/>
      <c r="H238" s="6"/>
      <c r="I238" s="6" t="str">
        <f>IF(テーブル1[[#This Row],[商品価格]]="","",SUM(G238:H238))</f>
        <v/>
      </c>
      <c r="J238" s="7"/>
      <c r="K238" s="19" t="str">
        <f>IF(テーブル1[[#This Row],[商品価格]]="","",テーブル1[[#This Row],[商品価格]]*テーブル1[[#This Row],[落札手数料%]])</f>
        <v/>
      </c>
      <c r="L238" s="19" t="str">
        <f>IF(テーブル1[[#This Row],[送料]]="","",テーブル1[[#This Row],[送料]]*テーブル1[[#This Row],[落札手数料%]])</f>
        <v/>
      </c>
      <c r="M238" s="19" t="str">
        <f>IF(テーブル1[[#This Row],[売上金額]]="","",テーブル1[[#This Row],[売上金額]]*($Y$2/100)+0.3)</f>
        <v/>
      </c>
      <c r="N238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38" s="4"/>
      <c r="P238" s="20" t="str">
        <f>IF(テーブル1[[#This Row],[為替]]="","",テーブル1[[#This Row],[売上総計$]]*テーブル1[[#This Row],[為替]])</f>
        <v/>
      </c>
      <c r="Q238" s="4"/>
      <c r="R238" s="11"/>
      <c r="S238" s="18"/>
      <c r="T238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Row],[送料割引%]]/100))+AB238</f>
        <v>#VALUE!</v>
      </c>
      <c r="U238" s="21" t="e">
        <f>IF(テーブル1[[#This Row],[利益]]="","",テーブル1[[#This Row],[利益]]/(テーブル1[[#This Row],[売上金額]]*テーブル1[[#This Row],[為替]]))</f>
        <v>#VALUE!</v>
      </c>
      <c r="V238" s="22"/>
      <c r="Z238" s="12" t="e">
        <f>テーブル1[[#This Row],[利益]]+(テーブル1[[#This Row],[仕入価格]]-(テーブル1[[#This Row],[仕入価格]]*0.925925925925926))</f>
        <v>#VALUE!</v>
      </c>
      <c r="AA238" s="12">
        <f>IF(テーブル1[[#This Row],[仕入先]]="楽天",F238*リスト!$E$12,IF(テーブル1[[#This Row],[仕入先]]="Yahooショップ",F238*リスト!$E$13,))</f>
        <v>0</v>
      </c>
      <c r="AB238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39" spans="1:28" x14ac:dyDescent="0.15">
      <c r="A239" s="2" t="str">
        <f t="shared" si="3"/>
        <v/>
      </c>
      <c r="C239" s="3"/>
      <c r="D239" s="3"/>
      <c r="E239" s="11"/>
      <c r="F239" s="4"/>
      <c r="G239" s="6"/>
      <c r="H239" s="6"/>
      <c r="I239" s="6" t="str">
        <f>IF(テーブル1[[#This Row],[商品価格]]="","",SUM(G239:H239))</f>
        <v/>
      </c>
      <c r="J239" s="7"/>
      <c r="K239" s="19" t="str">
        <f>IF(テーブル1[[#This Row],[商品価格]]="","",テーブル1[[#This Row],[商品価格]]*テーブル1[[#This Row],[落札手数料%]])</f>
        <v/>
      </c>
      <c r="L239" s="19" t="str">
        <f>IF(テーブル1[[#This Row],[送料]]="","",テーブル1[[#This Row],[送料]]*テーブル1[[#This Row],[落札手数料%]])</f>
        <v/>
      </c>
      <c r="M239" s="19" t="str">
        <f>IF(テーブル1[[#This Row],[売上金額]]="","",テーブル1[[#This Row],[売上金額]]*($Y$2/100)+0.3)</f>
        <v/>
      </c>
      <c r="N239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39" s="4"/>
      <c r="P239" s="20" t="str">
        <f>IF(テーブル1[[#This Row],[為替]]="","",テーブル1[[#This Row],[売上総計$]]*テーブル1[[#This Row],[為替]])</f>
        <v/>
      </c>
      <c r="Q239" s="4"/>
      <c r="R239" s="11"/>
      <c r="S239" s="18"/>
      <c r="T239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Row],[送料割引%]]/100))+AB239</f>
        <v>#VALUE!</v>
      </c>
      <c r="U239" s="21" t="e">
        <f>IF(テーブル1[[#This Row],[利益]]="","",テーブル1[[#This Row],[利益]]/(テーブル1[[#This Row],[売上金額]]*テーブル1[[#This Row],[為替]]))</f>
        <v>#VALUE!</v>
      </c>
      <c r="V239" s="22"/>
      <c r="Z239" s="12" t="e">
        <f>テーブル1[[#This Row],[利益]]+(テーブル1[[#This Row],[仕入価格]]-(テーブル1[[#This Row],[仕入価格]]*0.925925925925926))</f>
        <v>#VALUE!</v>
      </c>
      <c r="AA239" s="12">
        <f>IF(テーブル1[[#This Row],[仕入先]]="楽天",F239*リスト!$E$12,IF(テーブル1[[#This Row],[仕入先]]="Yahooショップ",F239*リスト!$E$13,))</f>
        <v>0</v>
      </c>
      <c r="AB239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40" spans="1:28" x14ac:dyDescent="0.15">
      <c r="A240" s="2" t="str">
        <f t="shared" si="3"/>
        <v/>
      </c>
      <c r="C240" s="3"/>
      <c r="D240" s="3"/>
      <c r="E240" s="11"/>
      <c r="F240" s="4"/>
      <c r="G240" s="6"/>
      <c r="H240" s="6"/>
      <c r="I240" s="6" t="str">
        <f>IF(テーブル1[[#This Row],[商品価格]]="","",SUM(G240:H240))</f>
        <v/>
      </c>
      <c r="J240" s="7"/>
      <c r="K240" s="19" t="str">
        <f>IF(テーブル1[[#This Row],[商品価格]]="","",テーブル1[[#This Row],[商品価格]]*テーブル1[[#This Row],[落札手数料%]])</f>
        <v/>
      </c>
      <c r="L240" s="19" t="str">
        <f>IF(テーブル1[[#This Row],[送料]]="","",テーブル1[[#This Row],[送料]]*テーブル1[[#This Row],[落札手数料%]])</f>
        <v/>
      </c>
      <c r="M240" s="19" t="str">
        <f>IF(テーブル1[[#This Row],[売上金額]]="","",テーブル1[[#This Row],[売上金額]]*($Y$2/100)+0.3)</f>
        <v/>
      </c>
      <c r="N240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40" s="4"/>
      <c r="P240" s="20" t="str">
        <f>IF(テーブル1[[#This Row],[為替]]="","",テーブル1[[#This Row],[売上総計$]]*テーブル1[[#This Row],[為替]])</f>
        <v/>
      </c>
      <c r="Q240" s="4"/>
      <c r="R240" s="11"/>
      <c r="S240" s="18"/>
      <c r="T240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Row],[送料割引%]]/100))+AB240</f>
        <v>#VALUE!</v>
      </c>
      <c r="U240" s="21" t="e">
        <f>IF(テーブル1[[#This Row],[利益]]="","",テーブル1[[#This Row],[利益]]/(テーブル1[[#This Row],[売上金額]]*テーブル1[[#This Row],[為替]]))</f>
        <v>#VALUE!</v>
      </c>
      <c r="V240" s="22"/>
      <c r="Z240" s="12" t="e">
        <f>テーブル1[[#This Row],[利益]]+(テーブル1[[#This Row],[仕入価格]]-(テーブル1[[#This Row],[仕入価格]]*0.925925925925926))</f>
        <v>#VALUE!</v>
      </c>
      <c r="AA240" s="12">
        <f>IF(テーブル1[[#This Row],[仕入先]]="楽天",F240*リスト!$E$12,IF(テーブル1[[#This Row],[仕入先]]="Yahooショップ",F240*リスト!$E$13,))</f>
        <v>0</v>
      </c>
      <c r="AB240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41" spans="1:28" x14ac:dyDescent="0.15">
      <c r="A241" s="2" t="str">
        <f t="shared" si="3"/>
        <v/>
      </c>
      <c r="C241" s="3"/>
      <c r="D241" s="3"/>
      <c r="E241" s="11"/>
      <c r="F241" s="4"/>
      <c r="G241" s="6"/>
      <c r="H241" s="6"/>
      <c r="I241" s="6" t="str">
        <f>IF(テーブル1[[#This Row],[商品価格]]="","",SUM(G241:H241))</f>
        <v/>
      </c>
      <c r="J241" s="7"/>
      <c r="K241" s="19" t="str">
        <f>IF(テーブル1[[#This Row],[商品価格]]="","",テーブル1[[#This Row],[商品価格]]*テーブル1[[#This Row],[落札手数料%]])</f>
        <v/>
      </c>
      <c r="L241" s="19" t="str">
        <f>IF(テーブル1[[#This Row],[送料]]="","",テーブル1[[#This Row],[送料]]*テーブル1[[#This Row],[落札手数料%]])</f>
        <v/>
      </c>
      <c r="M241" s="19" t="str">
        <f>IF(テーブル1[[#This Row],[売上金額]]="","",テーブル1[[#This Row],[売上金額]]*($Y$2/100)+0.3)</f>
        <v/>
      </c>
      <c r="N241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41" s="4"/>
      <c r="P241" s="20" t="str">
        <f>IF(テーブル1[[#This Row],[為替]]="","",テーブル1[[#This Row],[売上総計$]]*テーブル1[[#This Row],[為替]])</f>
        <v/>
      </c>
      <c r="Q241" s="4"/>
      <c r="R241" s="11"/>
      <c r="S241" s="18"/>
      <c r="T241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Row],[送料割引%]]/100))+AB241</f>
        <v>#VALUE!</v>
      </c>
      <c r="U241" s="21" t="e">
        <f>IF(テーブル1[[#This Row],[利益]]="","",テーブル1[[#This Row],[利益]]/(テーブル1[[#This Row],[売上金額]]*テーブル1[[#This Row],[為替]]))</f>
        <v>#VALUE!</v>
      </c>
      <c r="V241" s="22"/>
      <c r="Z241" s="12" t="e">
        <f>テーブル1[[#This Row],[利益]]+(テーブル1[[#This Row],[仕入価格]]-(テーブル1[[#This Row],[仕入価格]]*0.925925925925926))</f>
        <v>#VALUE!</v>
      </c>
      <c r="AA241" s="12">
        <f>IF(テーブル1[[#This Row],[仕入先]]="楽天",F241*リスト!$E$12,IF(テーブル1[[#This Row],[仕入先]]="Yahooショップ",F241*リスト!$E$13,))</f>
        <v>0</v>
      </c>
      <c r="AB241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42" spans="1:28" x14ac:dyDescent="0.15">
      <c r="A242" s="2" t="str">
        <f t="shared" si="3"/>
        <v/>
      </c>
      <c r="C242" s="3"/>
      <c r="D242" s="3"/>
      <c r="E242" s="11"/>
      <c r="F242" s="4"/>
      <c r="G242" s="6"/>
      <c r="H242" s="6"/>
      <c r="I242" s="6" t="str">
        <f>IF(テーブル1[[#This Row],[商品価格]]="","",SUM(G242:H242))</f>
        <v/>
      </c>
      <c r="J242" s="7"/>
      <c r="K242" s="19" t="str">
        <f>IF(テーブル1[[#This Row],[商品価格]]="","",テーブル1[[#This Row],[商品価格]]*テーブル1[[#This Row],[落札手数料%]])</f>
        <v/>
      </c>
      <c r="L242" s="19" t="str">
        <f>IF(テーブル1[[#This Row],[送料]]="","",テーブル1[[#This Row],[送料]]*テーブル1[[#This Row],[落札手数料%]])</f>
        <v/>
      </c>
      <c r="M242" s="19" t="str">
        <f>IF(テーブル1[[#This Row],[売上金額]]="","",テーブル1[[#This Row],[売上金額]]*($Y$2/100)+0.3)</f>
        <v/>
      </c>
      <c r="N242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42" s="4"/>
      <c r="P242" s="20" t="str">
        <f>IF(テーブル1[[#This Row],[為替]]="","",テーブル1[[#This Row],[売上総計$]]*テーブル1[[#This Row],[為替]])</f>
        <v/>
      </c>
      <c r="Q242" s="4"/>
      <c r="R242" s="11"/>
      <c r="S242" s="18"/>
      <c r="T242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Row],[送料割引%]]/100))+AB242</f>
        <v>#VALUE!</v>
      </c>
      <c r="U242" s="21" t="e">
        <f>IF(テーブル1[[#This Row],[利益]]="","",テーブル1[[#This Row],[利益]]/(テーブル1[[#This Row],[売上金額]]*テーブル1[[#This Row],[為替]]))</f>
        <v>#VALUE!</v>
      </c>
      <c r="V242" s="22"/>
      <c r="Z242" s="12" t="e">
        <f>テーブル1[[#This Row],[利益]]+(テーブル1[[#This Row],[仕入価格]]-(テーブル1[[#This Row],[仕入価格]]*0.925925925925926))</f>
        <v>#VALUE!</v>
      </c>
      <c r="AA242" s="12">
        <f>IF(テーブル1[[#This Row],[仕入先]]="楽天",F242*リスト!$E$12,IF(テーブル1[[#This Row],[仕入先]]="Yahooショップ",F242*リスト!$E$13,))</f>
        <v>0</v>
      </c>
      <c r="AB242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43" spans="1:28" x14ac:dyDescent="0.15">
      <c r="A243" s="2" t="str">
        <f t="shared" si="3"/>
        <v/>
      </c>
      <c r="C243" s="3"/>
      <c r="D243" s="3"/>
      <c r="E243" s="11"/>
      <c r="F243" s="4"/>
      <c r="G243" s="6"/>
      <c r="H243" s="6"/>
      <c r="I243" s="6" t="str">
        <f>IF(テーブル1[[#This Row],[商品価格]]="","",SUM(G243:H243))</f>
        <v/>
      </c>
      <c r="J243" s="7"/>
      <c r="K243" s="19" t="str">
        <f>IF(テーブル1[[#This Row],[商品価格]]="","",テーブル1[[#This Row],[商品価格]]*テーブル1[[#This Row],[落札手数料%]])</f>
        <v/>
      </c>
      <c r="L243" s="19" t="str">
        <f>IF(テーブル1[[#This Row],[送料]]="","",テーブル1[[#This Row],[送料]]*テーブル1[[#This Row],[落札手数料%]])</f>
        <v/>
      </c>
      <c r="M243" s="19" t="str">
        <f>IF(テーブル1[[#This Row],[売上金額]]="","",テーブル1[[#This Row],[売上金額]]*($Y$2/100)+0.3)</f>
        <v/>
      </c>
      <c r="N243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43" s="4"/>
      <c r="P243" s="20" t="str">
        <f>IF(テーブル1[[#This Row],[為替]]="","",テーブル1[[#This Row],[売上総計$]]*テーブル1[[#This Row],[為替]])</f>
        <v/>
      </c>
      <c r="Q243" s="4"/>
      <c r="R243" s="11"/>
      <c r="S243" s="18"/>
      <c r="T243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Row],[送料割引%]]/100))+AB243</f>
        <v>#VALUE!</v>
      </c>
      <c r="U243" s="21" t="e">
        <f>IF(テーブル1[[#This Row],[利益]]="","",テーブル1[[#This Row],[利益]]/(テーブル1[[#This Row],[売上金額]]*テーブル1[[#This Row],[為替]]))</f>
        <v>#VALUE!</v>
      </c>
      <c r="V243" s="22"/>
      <c r="Z243" s="12" t="e">
        <f>テーブル1[[#This Row],[利益]]+(テーブル1[[#This Row],[仕入価格]]-(テーブル1[[#This Row],[仕入価格]]*0.925925925925926))</f>
        <v>#VALUE!</v>
      </c>
      <c r="AA243" s="12">
        <f>IF(テーブル1[[#This Row],[仕入先]]="楽天",F243*リスト!$E$12,IF(テーブル1[[#This Row],[仕入先]]="Yahooショップ",F243*リスト!$E$13,))</f>
        <v>0</v>
      </c>
      <c r="AB243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44" spans="1:28" x14ac:dyDescent="0.15">
      <c r="A244" s="2" t="str">
        <f t="shared" si="3"/>
        <v/>
      </c>
      <c r="C244" s="3"/>
      <c r="D244" s="3"/>
      <c r="E244" s="11"/>
      <c r="F244" s="4"/>
      <c r="G244" s="6"/>
      <c r="H244" s="6"/>
      <c r="I244" s="6" t="str">
        <f>IF(テーブル1[[#This Row],[商品価格]]="","",SUM(G244:H244))</f>
        <v/>
      </c>
      <c r="J244" s="7"/>
      <c r="K244" s="19" t="str">
        <f>IF(テーブル1[[#This Row],[商品価格]]="","",テーブル1[[#This Row],[商品価格]]*テーブル1[[#This Row],[落札手数料%]])</f>
        <v/>
      </c>
      <c r="L244" s="19" t="str">
        <f>IF(テーブル1[[#This Row],[送料]]="","",テーブル1[[#This Row],[送料]]*テーブル1[[#This Row],[落札手数料%]])</f>
        <v/>
      </c>
      <c r="M244" s="19" t="str">
        <f>IF(テーブル1[[#This Row],[売上金額]]="","",テーブル1[[#This Row],[売上金額]]*($Y$2/100)+0.3)</f>
        <v/>
      </c>
      <c r="N244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44" s="4"/>
      <c r="P244" s="20" t="str">
        <f>IF(テーブル1[[#This Row],[為替]]="","",テーブル1[[#This Row],[売上総計$]]*テーブル1[[#This Row],[為替]])</f>
        <v/>
      </c>
      <c r="Q244" s="4"/>
      <c r="R244" s="11"/>
      <c r="S244" s="18"/>
      <c r="T244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Row],[送料割引%]]/100))+AB244</f>
        <v>#VALUE!</v>
      </c>
      <c r="U244" s="21" t="e">
        <f>IF(テーブル1[[#This Row],[利益]]="","",テーブル1[[#This Row],[利益]]/(テーブル1[[#This Row],[売上金額]]*テーブル1[[#This Row],[為替]]))</f>
        <v>#VALUE!</v>
      </c>
      <c r="V244" s="22"/>
      <c r="Z244" s="12" t="e">
        <f>テーブル1[[#This Row],[利益]]+(テーブル1[[#This Row],[仕入価格]]-(テーブル1[[#This Row],[仕入価格]]*0.925925925925926))</f>
        <v>#VALUE!</v>
      </c>
      <c r="AA244" s="12">
        <f>IF(テーブル1[[#This Row],[仕入先]]="楽天",F244*リスト!$E$12,IF(テーブル1[[#This Row],[仕入先]]="Yahooショップ",F244*リスト!$E$13,))</f>
        <v>0</v>
      </c>
      <c r="AB244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45" spans="1:28" x14ac:dyDescent="0.15">
      <c r="A245" s="2" t="str">
        <f t="shared" si="3"/>
        <v/>
      </c>
      <c r="C245" s="3"/>
      <c r="D245" s="3"/>
      <c r="E245" s="11"/>
      <c r="F245" s="4"/>
      <c r="G245" s="6"/>
      <c r="H245" s="6"/>
      <c r="I245" s="6" t="str">
        <f>IF(テーブル1[[#This Row],[商品価格]]="","",SUM(G245:H245))</f>
        <v/>
      </c>
      <c r="J245" s="7"/>
      <c r="K245" s="19" t="str">
        <f>IF(テーブル1[[#This Row],[商品価格]]="","",テーブル1[[#This Row],[商品価格]]*テーブル1[[#This Row],[落札手数料%]])</f>
        <v/>
      </c>
      <c r="L245" s="19" t="str">
        <f>IF(テーブル1[[#This Row],[送料]]="","",テーブル1[[#This Row],[送料]]*テーブル1[[#This Row],[落札手数料%]])</f>
        <v/>
      </c>
      <c r="M245" s="19" t="str">
        <f>IF(テーブル1[[#This Row],[売上金額]]="","",テーブル1[[#This Row],[売上金額]]*($Y$2/100)+0.3)</f>
        <v/>
      </c>
      <c r="N245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45" s="4"/>
      <c r="P245" s="20" t="str">
        <f>IF(テーブル1[[#This Row],[為替]]="","",テーブル1[[#This Row],[売上総計$]]*テーブル1[[#This Row],[為替]])</f>
        <v/>
      </c>
      <c r="Q245" s="4"/>
      <c r="R245" s="11"/>
      <c r="S245" s="18"/>
      <c r="T245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Row],[送料割引%]]/100))+AB245</f>
        <v>#VALUE!</v>
      </c>
      <c r="U245" s="21" t="e">
        <f>IF(テーブル1[[#This Row],[利益]]="","",テーブル1[[#This Row],[利益]]/(テーブル1[[#This Row],[売上金額]]*テーブル1[[#This Row],[為替]]))</f>
        <v>#VALUE!</v>
      </c>
      <c r="V245" s="22"/>
      <c r="Z245" s="12" t="e">
        <f>テーブル1[[#This Row],[利益]]+(テーブル1[[#This Row],[仕入価格]]-(テーブル1[[#This Row],[仕入価格]]*0.925925925925926))</f>
        <v>#VALUE!</v>
      </c>
      <c r="AA245" s="12">
        <f>IF(テーブル1[[#This Row],[仕入先]]="楽天",F245*リスト!$E$12,IF(テーブル1[[#This Row],[仕入先]]="Yahooショップ",F245*リスト!$E$13,))</f>
        <v>0</v>
      </c>
      <c r="AB245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46" spans="1:28" x14ac:dyDescent="0.15">
      <c r="A246" s="2" t="str">
        <f t="shared" si="3"/>
        <v/>
      </c>
      <c r="C246" s="3"/>
      <c r="D246" s="3"/>
      <c r="E246" s="11"/>
      <c r="F246" s="4"/>
      <c r="G246" s="6"/>
      <c r="H246" s="6"/>
      <c r="I246" s="6" t="str">
        <f>IF(テーブル1[[#This Row],[商品価格]]="","",SUM(G246:H246))</f>
        <v/>
      </c>
      <c r="J246" s="7"/>
      <c r="K246" s="19" t="str">
        <f>IF(テーブル1[[#This Row],[商品価格]]="","",テーブル1[[#This Row],[商品価格]]*テーブル1[[#This Row],[落札手数料%]])</f>
        <v/>
      </c>
      <c r="L246" s="19" t="str">
        <f>IF(テーブル1[[#This Row],[送料]]="","",テーブル1[[#This Row],[送料]]*テーブル1[[#This Row],[落札手数料%]])</f>
        <v/>
      </c>
      <c r="M246" s="19" t="str">
        <f>IF(テーブル1[[#This Row],[売上金額]]="","",テーブル1[[#This Row],[売上金額]]*($Y$2/100)+0.3)</f>
        <v/>
      </c>
      <c r="N246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46" s="4"/>
      <c r="P246" s="20" t="str">
        <f>IF(テーブル1[[#This Row],[為替]]="","",テーブル1[[#This Row],[売上総計$]]*テーブル1[[#This Row],[為替]])</f>
        <v/>
      </c>
      <c r="Q246" s="4"/>
      <c r="R246" s="11"/>
      <c r="S246" s="18"/>
      <c r="T246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Row],[送料割引%]]/100))+AB246</f>
        <v>#VALUE!</v>
      </c>
      <c r="U246" s="21" t="e">
        <f>IF(テーブル1[[#This Row],[利益]]="","",テーブル1[[#This Row],[利益]]/(テーブル1[[#This Row],[売上金額]]*テーブル1[[#This Row],[為替]]))</f>
        <v>#VALUE!</v>
      </c>
      <c r="V246" s="22"/>
      <c r="Z246" s="12" t="e">
        <f>テーブル1[[#This Row],[利益]]+(テーブル1[[#This Row],[仕入価格]]-(テーブル1[[#This Row],[仕入価格]]*0.925925925925926))</f>
        <v>#VALUE!</v>
      </c>
      <c r="AA246" s="12">
        <f>IF(テーブル1[[#This Row],[仕入先]]="楽天",F246*リスト!$E$12,IF(テーブル1[[#This Row],[仕入先]]="Yahooショップ",F246*リスト!$E$13,))</f>
        <v>0</v>
      </c>
      <c r="AB246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47" spans="1:28" x14ac:dyDescent="0.15">
      <c r="A247" s="2" t="str">
        <f t="shared" si="3"/>
        <v/>
      </c>
      <c r="C247" s="3"/>
      <c r="D247" s="3"/>
      <c r="E247" s="11"/>
      <c r="F247" s="4"/>
      <c r="G247" s="6"/>
      <c r="H247" s="6"/>
      <c r="I247" s="6" t="str">
        <f>IF(テーブル1[[#This Row],[商品価格]]="","",SUM(G247:H247))</f>
        <v/>
      </c>
      <c r="J247" s="7"/>
      <c r="K247" s="19" t="str">
        <f>IF(テーブル1[[#This Row],[商品価格]]="","",テーブル1[[#This Row],[商品価格]]*テーブル1[[#This Row],[落札手数料%]])</f>
        <v/>
      </c>
      <c r="L247" s="19" t="str">
        <f>IF(テーブル1[[#This Row],[送料]]="","",テーブル1[[#This Row],[送料]]*テーブル1[[#This Row],[落札手数料%]])</f>
        <v/>
      </c>
      <c r="M247" s="19" t="str">
        <f>IF(テーブル1[[#This Row],[売上金額]]="","",テーブル1[[#This Row],[売上金額]]*($Y$2/100)+0.3)</f>
        <v/>
      </c>
      <c r="N247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47" s="4"/>
      <c r="P247" s="20" t="str">
        <f>IF(テーブル1[[#This Row],[為替]]="","",テーブル1[[#This Row],[売上総計$]]*テーブル1[[#This Row],[為替]])</f>
        <v/>
      </c>
      <c r="Q247" s="4"/>
      <c r="R247" s="11"/>
      <c r="S247" s="18"/>
      <c r="T247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Row],[送料割引%]]/100))+AB247</f>
        <v>#VALUE!</v>
      </c>
      <c r="U247" s="21" t="e">
        <f>IF(テーブル1[[#This Row],[利益]]="","",テーブル1[[#This Row],[利益]]/(テーブル1[[#This Row],[売上金額]]*テーブル1[[#This Row],[為替]]))</f>
        <v>#VALUE!</v>
      </c>
      <c r="V247" s="22"/>
      <c r="Z247" s="12" t="e">
        <f>テーブル1[[#This Row],[利益]]+(テーブル1[[#This Row],[仕入価格]]-(テーブル1[[#This Row],[仕入価格]]*0.925925925925926))</f>
        <v>#VALUE!</v>
      </c>
      <c r="AA247" s="12">
        <f>IF(テーブル1[[#This Row],[仕入先]]="楽天",F247*リスト!$E$12,IF(テーブル1[[#This Row],[仕入先]]="Yahooショップ",F247*リスト!$E$13,))</f>
        <v>0</v>
      </c>
      <c r="AB247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48" spans="1:28" x14ac:dyDescent="0.15">
      <c r="A248" s="2" t="str">
        <f t="shared" si="3"/>
        <v/>
      </c>
      <c r="C248" s="3"/>
      <c r="D248" s="3"/>
      <c r="E248" s="11"/>
      <c r="F248" s="4"/>
      <c r="G248" s="6"/>
      <c r="H248" s="6"/>
      <c r="I248" s="6" t="str">
        <f>IF(テーブル1[[#This Row],[商品価格]]="","",SUM(G248:H248))</f>
        <v/>
      </c>
      <c r="J248" s="7"/>
      <c r="K248" s="19" t="str">
        <f>IF(テーブル1[[#This Row],[商品価格]]="","",テーブル1[[#This Row],[商品価格]]*テーブル1[[#This Row],[落札手数料%]])</f>
        <v/>
      </c>
      <c r="L248" s="19" t="str">
        <f>IF(テーブル1[[#This Row],[送料]]="","",テーブル1[[#This Row],[送料]]*テーブル1[[#This Row],[落札手数料%]])</f>
        <v/>
      </c>
      <c r="M248" s="19" t="str">
        <f>IF(テーブル1[[#This Row],[売上金額]]="","",テーブル1[[#This Row],[売上金額]]*($Y$2/100)+0.3)</f>
        <v/>
      </c>
      <c r="N248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48" s="4"/>
      <c r="P248" s="20" t="str">
        <f>IF(テーブル1[[#This Row],[為替]]="","",テーブル1[[#This Row],[売上総計$]]*テーブル1[[#This Row],[為替]])</f>
        <v/>
      </c>
      <c r="Q248" s="4"/>
      <c r="R248" s="11"/>
      <c r="S248" s="18"/>
      <c r="T248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Row],[送料割引%]]/100))+AB248</f>
        <v>#VALUE!</v>
      </c>
      <c r="U248" s="21" t="e">
        <f>IF(テーブル1[[#This Row],[利益]]="","",テーブル1[[#This Row],[利益]]/(テーブル1[[#This Row],[売上金額]]*テーブル1[[#This Row],[為替]]))</f>
        <v>#VALUE!</v>
      </c>
      <c r="V248" s="22"/>
      <c r="Z248" s="12" t="e">
        <f>テーブル1[[#This Row],[利益]]+(テーブル1[[#This Row],[仕入価格]]-(テーブル1[[#This Row],[仕入価格]]*0.925925925925926))</f>
        <v>#VALUE!</v>
      </c>
      <c r="AA248" s="12">
        <f>IF(テーブル1[[#This Row],[仕入先]]="楽天",F248*リスト!$E$12,IF(テーブル1[[#This Row],[仕入先]]="Yahooショップ",F248*リスト!$E$13,))</f>
        <v>0</v>
      </c>
      <c r="AB248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49" spans="1:28" x14ac:dyDescent="0.15">
      <c r="A249" s="2" t="str">
        <f t="shared" si="3"/>
        <v/>
      </c>
      <c r="C249" s="3"/>
      <c r="D249" s="3"/>
      <c r="E249" s="11"/>
      <c r="F249" s="4"/>
      <c r="G249" s="6"/>
      <c r="H249" s="6"/>
      <c r="I249" s="6" t="str">
        <f>IF(テーブル1[[#This Row],[商品価格]]="","",SUM(G249:H249))</f>
        <v/>
      </c>
      <c r="J249" s="7"/>
      <c r="K249" s="19" t="str">
        <f>IF(テーブル1[[#This Row],[商品価格]]="","",テーブル1[[#This Row],[商品価格]]*テーブル1[[#This Row],[落札手数料%]])</f>
        <v/>
      </c>
      <c r="L249" s="19" t="str">
        <f>IF(テーブル1[[#This Row],[送料]]="","",テーブル1[[#This Row],[送料]]*テーブル1[[#This Row],[落札手数料%]])</f>
        <v/>
      </c>
      <c r="M249" s="19" t="str">
        <f>IF(テーブル1[[#This Row],[売上金額]]="","",テーブル1[[#This Row],[売上金額]]*($Y$2/100)+0.3)</f>
        <v/>
      </c>
      <c r="N249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49" s="4"/>
      <c r="P249" s="20" t="str">
        <f>IF(テーブル1[[#This Row],[為替]]="","",テーブル1[[#This Row],[売上総計$]]*テーブル1[[#This Row],[為替]])</f>
        <v/>
      </c>
      <c r="Q249" s="4"/>
      <c r="R249" s="11"/>
      <c r="S249" s="18"/>
      <c r="T249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Row],[送料割引%]]/100))+AB249</f>
        <v>#VALUE!</v>
      </c>
      <c r="U249" s="21" t="e">
        <f>IF(テーブル1[[#This Row],[利益]]="","",テーブル1[[#This Row],[利益]]/(テーブル1[[#This Row],[売上金額]]*テーブル1[[#This Row],[為替]]))</f>
        <v>#VALUE!</v>
      </c>
      <c r="V249" s="22"/>
      <c r="Z249" s="12" t="e">
        <f>テーブル1[[#This Row],[利益]]+(テーブル1[[#This Row],[仕入価格]]-(テーブル1[[#This Row],[仕入価格]]*0.925925925925926))</f>
        <v>#VALUE!</v>
      </c>
      <c r="AA249" s="12">
        <f>IF(テーブル1[[#This Row],[仕入先]]="楽天",F249*リスト!$E$12,IF(テーブル1[[#This Row],[仕入先]]="Yahooショップ",F249*リスト!$E$13,))</f>
        <v>0</v>
      </c>
      <c r="AB249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50" spans="1:28" x14ac:dyDescent="0.15">
      <c r="A250" s="2" t="str">
        <f t="shared" si="3"/>
        <v/>
      </c>
      <c r="C250" s="3"/>
      <c r="D250" s="3"/>
      <c r="E250" s="11"/>
      <c r="F250" s="4"/>
      <c r="G250" s="6"/>
      <c r="H250" s="6"/>
      <c r="I250" s="6" t="str">
        <f>IF(テーブル1[[#This Row],[商品価格]]="","",SUM(G250:H250))</f>
        <v/>
      </c>
      <c r="J250" s="7"/>
      <c r="K250" s="19" t="str">
        <f>IF(テーブル1[[#This Row],[商品価格]]="","",テーブル1[[#This Row],[商品価格]]*テーブル1[[#This Row],[落札手数料%]])</f>
        <v/>
      </c>
      <c r="L250" s="19" t="str">
        <f>IF(テーブル1[[#This Row],[送料]]="","",テーブル1[[#This Row],[送料]]*テーブル1[[#This Row],[落札手数料%]])</f>
        <v/>
      </c>
      <c r="M250" s="19" t="str">
        <f>IF(テーブル1[[#This Row],[売上金額]]="","",テーブル1[[#This Row],[売上金額]]*($Y$2/100)+0.3)</f>
        <v/>
      </c>
      <c r="N250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50" s="4"/>
      <c r="P250" s="20" t="str">
        <f>IF(テーブル1[[#This Row],[為替]]="","",テーブル1[[#This Row],[売上総計$]]*テーブル1[[#This Row],[為替]])</f>
        <v/>
      </c>
      <c r="Q250" s="4"/>
      <c r="R250" s="11"/>
      <c r="S250" s="18"/>
      <c r="T250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Row],[送料割引%]]/100))+AB250</f>
        <v>#VALUE!</v>
      </c>
      <c r="U250" s="21" t="e">
        <f>IF(テーブル1[[#This Row],[利益]]="","",テーブル1[[#This Row],[利益]]/(テーブル1[[#This Row],[売上金額]]*テーブル1[[#This Row],[為替]]))</f>
        <v>#VALUE!</v>
      </c>
      <c r="V250" s="22"/>
      <c r="Z250" s="12" t="e">
        <f>テーブル1[[#This Row],[利益]]+(テーブル1[[#This Row],[仕入価格]]-(テーブル1[[#This Row],[仕入価格]]*0.925925925925926))</f>
        <v>#VALUE!</v>
      </c>
      <c r="AA250" s="12">
        <f>IF(テーブル1[[#This Row],[仕入先]]="楽天",F250*リスト!$E$12,IF(テーブル1[[#This Row],[仕入先]]="Yahooショップ",F250*リスト!$E$13,))</f>
        <v>0</v>
      </c>
      <c r="AB250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51" spans="1:28" x14ac:dyDescent="0.15">
      <c r="A251" s="2" t="str">
        <f t="shared" si="3"/>
        <v/>
      </c>
      <c r="C251" s="3"/>
      <c r="D251" s="3"/>
      <c r="E251" s="11"/>
      <c r="F251" s="4"/>
      <c r="G251" s="6"/>
      <c r="H251" s="6"/>
      <c r="I251" s="6" t="str">
        <f>IF(テーブル1[[#This Row],[商品価格]]="","",SUM(G251:H251))</f>
        <v/>
      </c>
      <c r="J251" s="7"/>
      <c r="K251" s="19" t="str">
        <f>IF(テーブル1[[#This Row],[商品価格]]="","",テーブル1[[#This Row],[商品価格]]*テーブル1[[#This Row],[落札手数料%]])</f>
        <v/>
      </c>
      <c r="L251" s="19" t="str">
        <f>IF(テーブル1[[#This Row],[送料]]="","",テーブル1[[#This Row],[送料]]*テーブル1[[#This Row],[落札手数料%]])</f>
        <v/>
      </c>
      <c r="M251" s="19" t="str">
        <f>IF(テーブル1[[#This Row],[売上金額]]="","",テーブル1[[#This Row],[売上金額]]*($Y$2/100)+0.3)</f>
        <v/>
      </c>
      <c r="N251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51" s="4"/>
      <c r="P251" s="20" t="str">
        <f>IF(テーブル1[[#This Row],[為替]]="","",テーブル1[[#This Row],[売上総計$]]*テーブル1[[#This Row],[為替]])</f>
        <v/>
      </c>
      <c r="Q251" s="4"/>
      <c r="R251" s="11"/>
      <c r="S251" s="18"/>
      <c r="T251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Row],[送料割引%]]/100))+AB251</f>
        <v>#VALUE!</v>
      </c>
      <c r="U251" s="21" t="e">
        <f>IF(テーブル1[[#This Row],[利益]]="","",テーブル1[[#This Row],[利益]]/(テーブル1[[#This Row],[売上金額]]*テーブル1[[#This Row],[為替]]))</f>
        <v>#VALUE!</v>
      </c>
      <c r="V251" s="22"/>
      <c r="Z251" s="12" t="e">
        <f>テーブル1[[#This Row],[利益]]+(テーブル1[[#This Row],[仕入価格]]-(テーブル1[[#This Row],[仕入価格]]*0.925925925925926))</f>
        <v>#VALUE!</v>
      </c>
      <c r="AA251" s="12">
        <f>IF(テーブル1[[#This Row],[仕入先]]="楽天",F251*リスト!$E$12,IF(テーブル1[[#This Row],[仕入先]]="Yahooショップ",F251*リスト!$E$13,))</f>
        <v>0</v>
      </c>
      <c r="AB251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52" spans="1:28" x14ac:dyDescent="0.15">
      <c r="A252" s="2" t="str">
        <f t="shared" si="3"/>
        <v/>
      </c>
      <c r="C252" s="3"/>
      <c r="D252" s="3"/>
      <c r="E252" s="11"/>
      <c r="F252" s="4"/>
      <c r="G252" s="6"/>
      <c r="H252" s="6"/>
      <c r="I252" s="6" t="str">
        <f>IF(テーブル1[[#This Row],[商品価格]]="","",SUM(G252:H252))</f>
        <v/>
      </c>
      <c r="J252" s="7"/>
      <c r="K252" s="19" t="str">
        <f>IF(テーブル1[[#This Row],[商品価格]]="","",テーブル1[[#This Row],[商品価格]]*テーブル1[[#This Row],[落札手数料%]])</f>
        <v/>
      </c>
      <c r="L252" s="19" t="str">
        <f>IF(テーブル1[[#This Row],[送料]]="","",テーブル1[[#This Row],[送料]]*テーブル1[[#This Row],[落札手数料%]])</f>
        <v/>
      </c>
      <c r="M252" s="19" t="str">
        <f>IF(テーブル1[[#This Row],[売上金額]]="","",テーブル1[[#This Row],[売上金額]]*($Y$2/100)+0.3)</f>
        <v/>
      </c>
      <c r="N252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52" s="4"/>
      <c r="P252" s="20" t="str">
        <f>IF(テーブル1[[#This Row],[為替]]="","",テーブル1[[#This Row],[売上総計$]]*テーブル1[[#This Row],[為替]])</f>
        <v/>
      </c>
      <c r="Q252" s="4"/>
      <c r="R252" s="11"/>
      <c r="S252" s="18"/>
      <c r="T252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Row],[送料割引%]]/100))+AB252</f>
        <v>#VALUE!</v>
      </c>
      <c r="U252" s="21" t="e">
        <f>IF(テーブル1[[#This Row],[利益]]="","",テーブル1[[#This Row],[利益]]/(テーブル1[[#This Row],[売上金額]]*テーブル1[[#This Row],[為替]]))</f>
        <v>#VALUE!</v>
      </c>
      <c r="V252" s="22"/>
      <c r="Z252" s="12" t="e">
        <f>テーブル1[[#This Row],[利益]]+(テーブル1[[#This Row],[仕入価格]]-(テーブル1[[#This Row],[仕入価格]]*0.925925925925926))</f>
        <v>#VALUE!</v>
      </c>
      <c r="AA252" s="12">
        <f>IF(テーブル1[[#This Row],[仕入先]]="楽天",F252*リスト!$E$12,IF(テーブル1[[#This Row],[仕入先]]="Yahooショップ",F252*リスト!$E$13,))</f>
        <v>0</v>
      </c>
      <c r="AB252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53" spans="1:28" x14ac:dyDescent="0.15">
      <c r="A253" s="2" t="str">
        <f t="shared" si="3"/>
        <v/>
      </c>
      <c r="C253" s="3"/>
      <c r="D253" s="3"/>
      <c r="E253" s="11"/>
      <c r="F253" s="4"/>
      <c r="G253" s="6"/>
      <c r="H253" s="6"/>
      <c r="I253" s="6" t="str">
        <f>IF(テーブル1[[#This Row],[商品価格]]="","",SUM(G253:H253))</f>
        <v/>
      </c>
      <c r="J253" s="7"/>
      <c r="K253" s="19" t="str">
        <f>IF(テーブル1[[#This Row],[商品価格]]="","",テーブル1[[#This Row],[商品価格]]*テーブル1[[#This Row],[落札手数料%]])</f>
        <v/>
      </c>
      <c r="L253" s="19" t="str">
        <f>IF(テーブル1[[#This Row],[送料]]="","",テーブル1[[#This Row],[送料]]*テーブル1[[#This Row],[落札手数料%]])</f>
        <v/>
      </c>
      <c r="M253" s="19" t="str">
        <f>IF(テーブル1[[#This Row],[売上金額]]="","",テーブル1[[#This Row],[売上金額]]*($Y$2/100)+0.3)</f>
        <v/>
      </c>
      <c r="N253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53" s="4"/>
      <c r="P253" s="20" t="str">
        <f>IF(テーブル1[[#This Row],[為替]]="","",テーブル1[[#This Row],[売上総計$]]*テーブル1[[#This Row],[為替]])</f>
        <v/>
      </c>
      <c r="Q253" s="4"/>
      <c r="R253" s="11"/>
      <c r="S253" s="18"/>
      <c r="T253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Row],[送料割引%]]/100))+AB253</f>
        <v>#VALUE!</v>
      </c>
      <c r="U253" s="21" t="e">
        <f>IF(テーブル1[[#This Row],[利益]]="","",テーブル1[[#This Row],[利益]]/(テーブル1[[#This Row],[売上金額]]*テーブル1[[#This Row],[為替]]))</f>
        <v>#VALUE!</v>
      </c>
      <c r="V253" s="22"/>
      <c r="Z253" s="12" t="e">
        <f>テーブル1[[#This Row],[利益]]+(テーブル1[[#This Row],[仕入価格]]-(テーブル1[[#This Row],[仕入価格]]*0.925925925925926))</f>
        <v>#VALUE!</v>
      </c>
      <c r="AA253" s="12">
        <f>IF(テーブル1[[#This Row],[仕入先]]="楽天",F253*リスト!$E$12,IF(テーブル1[[#This Row],[仕入先]]="Yahooショップ",F253*リスト!$E$13,))</f>
        <v>0</v>
      </c>
      <c r="AB253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54" spans="1:28" x14ac:dyDescent="0.15">
      <c r="A254" s="2" t="str">
        <f t="shared" si="3"/>
        <v/>
      </c>
      <c r="C254" s="3"/>
      <c r="D254" s="3"/>
      <c r="E254" s="11"/>
      <c r="F254" s="4"/>
      <c r="G254" s="6"/>
      <c r="H254" s="6"/>
      <c r="I254" s="6" t="str">
        <f>IF(テーブル1[[#This Row],[商品価格]]="","",SUM(G254:H254))</f>
        <v/>
      </c>
      <c r="J254" s="7"/>
      <c r="K254" s="19" t="str">
        <f>IF(テーブル1[[#This Row],[商品価格]]="","",テーブル1[[#This Row],[商品価格]]*テーブル1[[#This Row],[落札手数料%]])</f>
        <v/>
      </c>
      <c r="L254" s="19" t="str">
        <f>IF(テーブル1[[#This Row],[送料]]="","",テーブル1[[#This Row],[送料]]*テーブル1[[#This Row],[落札手数料%]])</f>
        <v/>
      </c>
      <c r="M254" s="19" t="str">
        <f>IF(テーブル1[[#This Row],[売上金額]]="","",テーブル1[[#This Row],[売上金額]]*($Y$2/100)+0.3)</f>
        <v/>
      </c>
      <c r="N254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54" s="4"/>
      <c r="P254" s="20" t="str">
        <f>IF(テーブル1[[#This Row],[為替]]="","",テーブル1[[#This Row],[売上総計$]]*テーブル1[[#This Row],[為替]])</f>
        <v/>
      </c>
      <c r="Q254" s="4"/>
      <c r="R254" s="11"/>
      <c r="S254" s="18"/>
      <c r="T254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Row],[送料割引%]]/100))+AB254</f>
        <v>#VALUE!</v>
      </c>
      <c r="U254" s="21" t="e">
        <f>IF(テーブル1[[#This Row],[利益]]="","",テーブル1[[#This Row],[利益]]/(テーブル1[[#This Row],[売上金額]]*テーブル1[[#This Row],[為替]]))</f>
        <v>#VALUE!</v>
      </c>
      <c r="V254" s="22"/>
      <c r="Z254" s="12" t="e">
        <f>テーブル1[[#This Row],[利益]]+(テーブル1[[#This Row],[仕入価格]]-(テーブル1[[#This Row],[仕入価格]]*0.925925925925926))</f>
        <v>#VALUE!</v>
      </c>
      <c r="AA254" s="12">
        <f>IF(テーブル1[[#This Row],[仕入先]]="楽天",F254*リスト!$E$12,IF(テーブル1[[#This Row],[仕入先]]="Yahooショップ",F254*リスト!$E$13,))</f>
        <v>0</v>
      </c>
      <c r="AB254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55" spans="1:28" x14ac:dyDescent="0.15">
      <c r="A255" s="2" t="str">
        <f t="shared" si="3"/>
        <v/>
      </c>
      <c r="C255" s="3"/>
      <c r="D255" s="3"/>
      <c r="E255" s="11"/>
      <c r="F255" s="4"/>
      <c r="G255" s="6"/>
      <c r="H255" s="6"/>
      <c r="I255" s="6" t="str">
        <f>IF(テーブル1[[#This Row],[商品価格]]="","",SUM(G255:H255))</f>
        <v/>
      </c>
      <c r="J255" s="7"/>
      <c r="K255" s="19" t="str">
        <f>IF(テーブル1[[#This Row],[商品価格]]="","",テーブル1[[#This Row],[商品価格]]*テーブル1[[#This Row],[落札手数料%]])</f>
        <v/>
      </c>
      <c r="L255" s="19" t="str">
        <f>IF(テーブル1[[#This Row],[送料]]="","",テーブル1[[#This Row],[送料]]*テーブル1[[#This Row],[落札手数料%]])</f>
        <v/>
      </c>
      <c r="M255" s="19" t="str">
        <f>IF(テーブル1[[#This Row],[売上金額]]="","",テーブル1[[#This Row],[売上金額]]*($Y$2/100)+0.3)</f>
        <v/>
      </c>
      <c r="N255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55" s="4"/>
      <c r="P255" s="20" t="str">
        <f>IF(テーブル1[[#This Row],[為替]]="","",テーブル1[[#This Row],[売上総計$]]*テーブル1[[#This Row],[為替]])</f>
        <v/>
      </c>
      <c r="Q255" s="4"/>
      <c r="R255" s="11"/>
      <c r="S255" s="18"/>
      <c r="T255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Row],[送料割引%]]/100))+AB255</f>
        <v>#VALUE!</v>
      </c>
      <c r="U255" s="21" t="e">
        <f>IF(テーブル1[[#This Row],[利益]]="","",テーブル1[[#This Row],[利益]]/(テーブル1[[#This Row],[売上金額]]*テーブル1[[#This Row],[為替]]))</f>
        <v>#VALUE!</v>
      </c>
      <c r="V255" s="22"/>
      <c r="Z255" s="12" t="e">
        <f>テーブル1[[#This Row],[利益]]+(テーブル1[[#This Row],[仕入価格]]-(テーブル1[[#This Row],[仕入価格]]*0.925925925925926))</f>
        <v>#VALUE!</v>
      </c>
      <c r="AA255" s="12">
        <f>IF(テーブル1[[#This Row],[仕入先]]="楽天",F255*リスト!$E$12,IF(テーブル1[[#This Row],[仕入先]]="Yahooショップ",F255*リスト!$E$13,))</f>
        <v>0</v>
      </c>
      <c r="AB255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56" spans="1:28" x14ac:dyDescent="0.15">
      <c r="A256" s="2" t="str">
        <f t="shared" si="3"/>
        <v/>
      </c>
      <c r="C256" s="3"/>
      <c r="D256" s="3"/>
      <c r="E256" s="11"/>
      <c r="F256" s="4"/>
      <c r="G256" s="6"/>
      <c r="H256" s="6"/>
      <c r="I256" s="6" t="str">
        <f>IF(テーブル1[[#This Row],[商品価格]]="","",SUM(G256:H256))</f>
        <v/>
      </c>
      <c r="J256" s="7"/>
      <c r="K256" s="19" t="str">
        <f>IF(テーブル1[[#This Row],[商品価格]]="","",テーブル1[[#This Row],[商品価格]]*テーブル1[[#This Row],[落札手数料%]])</f>
        <v/>
      </c>
      <c r="L256" s="19" t="str">
        <f>IF(テーブル1[[#This Row],[送料]]="","",テーブル1[[#This Row],[送料]]*テーブル1[[#This Row],[落札手数料%]])</f>
        <v/>
      </c>
      <c r="M256" s="19" t="str">
        <f>IF(テーブル1[[#This Row],[売上金額]]="","",テーブル1[[#This Row],[売上金額]]*($Y$2/100)+0.3)</f>
        <v/>
      </c>
      <c r="N256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56" s="4"/>
      <c r="P256" s="20" t="str">
        <f>IF(テーブル1[[#This Row],[為替]]="","",テーブル1[[#This Row],[売上総計$]]*テーブル1[[#This Row],[為替]])</f>
        <v/>
      </c>
      <c r="Q256" s="4"/>
      <c r="R256" s="11"/>
      <c r="S256" s="18"/>
      <c r="T256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Row],[送料割引%]]/100))+AB256</f>
        <v>#VALUE!</v>
      </c>
      <c r="U256" s="21" t="e">
        <f>IF(テーブル1[[#This Row],[利益]]="","",テーブル1[[#This Row],[利益]]/(テーブル1[[#This Row],[売上金額]]*テーブル1[[#This Row],[為替]]))</f>
        <v>#VALUE!</v>
      </c>
      <c r="V256" s="22"/>
      <c r="Z256" s="12" t="e">
        <f>テーブル1[[#This Row],[利益]]+(テーブル1[[#This Row],[仕入価格]]-(テーブル1[[#This Row],[仕入価格]]*0.925925925925926))</f>
        <v>#VALUE!</v>
      </c>
      <c r="AA256" s="12">
        <f>IF(テーブル1[[#This Row],[仕入先]]="楽天",F256*リスト!$E$12,IF(テーブル1[[#This Row],[仕入先]]="Yahooショップ",F256*リスト!$E$13,))</f>
        <v>0</v>
      </c>
      <c r="AB256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57" spans="1:28" x14ac:dyDescent="0.15">
      <c r="A257" s="2" t="str">
        <f t="shared" si="3"/>
        <v/>
      </c>
      <c r="C257" s="3"/>
      <c r="D257" s="3"/>
      <c r="E257" s="11"/>
      <c r="F257" s="4"/>
      <c r="G257" s="6"/>
      <c r="H257" s="6"/>
      <c r="I257" s="6" t="str">
        <f>IF(テーブル1[[#This Row],[商品価格]]="","",SUM(G257:H257))</f>
        <v/>
      </c>
      <c r="J257" s="7"/>
      <c r="K257" s="19" t="str">
        <f>IF(テーブル1[[#This Row],[商品価格]]="","",テーブル1[[#This Row],[商品価格]]*テーブル1[[#This Row],[落札手数料%]])</f>
        <v/>
      </c>
      <c r="L257" s="19" t="str">
        <f>IF(テーブル1[[#This Row],[送料]]="","",テーブル1[[#This Row],[送料]]*テーブル1[[#This Row],[落札手数料%]])</f>
        <v/>
      </c>
      <c r="M257" s="19" t="str">
        <f>IF(テーブル1[[#This Row],[売上金額]]="","",テーブル1[[#This Row],[売上金額]]*($Y$2/100)+0.3)</f>
        <v/>
      </c>
      <c r="N257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57" s="4"/>
      <c r="P257" s="20" t="str">
        <f>IF(テーブル1[[#This Row],[為替]]="","",テーブル1[[#This Row],[売上総計$]]*テーブル1[[#This Row],[為替]])</f>
        <v/>
      </c>
      <c r="Q257" s="4"/>
      <c r="R257" s="11"/>
      <c r="S257" s="18"/>
      <c r="T257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Row],[送料割引%]]/100))+AB257</f>
        <v>#VALUE!</v>
      </c>
      <c r="U257" s="21" t="e">
        <f>IF(テーブル1[[#This Row],[利益]]="","",テーブル1[[#This Row],[利益]]/(テーブル1[[#This Row],[売上金額]]*テーブル1[[#This Row],[為替]]))</f>
        <v>#VALUE!</v>
      </c>
      <c r="V257" s="22"/>
      <c r="Z257" s="12" t="e">
        <f>テーブル1[[#This Row],[利益]]+(テーブル1[[#This Row],[仕入価格]]-(テーブル1[[#This Row],[仕入価格]]*0.925925925925926))</f>
        <v>#VALUE!</v>
      </c>
      <c r="AA257" s="12">
        <f>IF(テーブル1[[#This Row],[仕入先]]="楽天",F257*リスト!$E$12,IF(テーブル1[[#This Row],[仕入先]]="Yahooショップ",F257*リスト!$E$13,))</f>
        <v>0</v>
      </c>
      <c r="AB257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58" spans="1:28" x14ac:dyDescent="0.15">
      <c r="A258" s="2" t="str">
        <f t="shared" ref="A258:A321" si="4">IF(B258="", "", ROW()-1)</f>
        <v/>
      </c>
      <c r="C258" s="3"/>
      <c r="D258" s="3"/>
      <c r="E258" s="11"/>
      <c r="F258" s="4"/>
      <c r="G258" s="6"/>
      <c r="H258" s="6"/>
      <c r="I258" s="6" t="str">
        <f>IF(テーブル1[[#This Row],[商品価格]]="","",SUM(G258:H258))</f>
        <v/>
      </c>
      <c r="J258" s="7"/>
      <c r="K258" s="19" t="str">
        <f>IF(テーブル1[[#This Row],[商品価格]]="","",テーブル1[[#This Row],[商品価格]]*テーブル1[[#This Row],[落札手数料%]])</f>
        <v/>
      </c>
      <c r="L258" s="19" t="str">
        <f>IF(テーブル1[[#This Row],[送料]]="","",テーブル1[[#This Row],[送料]]*テーブル1[[#This Row],[落札手数料%]])</f>
        <v/>
      </c>
      <c r="M258" s="19" t="str">
        <f>IF(テーブル1[[#This Row],[売上金額]]="","",テーブル1[[#This Row],[売上金額]]*($Y$2/100)+0.3)</f>
        <v/>
      </c>
      <c r="N258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58" s="4"/>
      <c r="P258" s="20" t="str">
        <f>IF(テーブル1[[#This Row],[為替]]="","",テーブル1[[#This Row],[売上総計$]]*テーブル1[[#This Row],[為替]])</f>
        <v/>
      </c>
      <c r="Q258" s="4"/>
      <c r="R258" s="11"/>
      <c r="S258" s="18"/>
      <c r="T258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Row],[送料割引%]]/100))+AB258</f>
        <v>#VALUE!</v>
      </c>
      <c r="U258" s="21" t="e">
        <f>IF(テーブル1[[#This Row],[利益]]="","",テーブル1[[#This Row],[利益]]/(テーブル1[[#This Row],[売上金額]]*テーブル1[[#This Row],[為替]]))</f>
        <v>#VALUE!</v>
      </c>
      <c r="V258" s="22"/>
      <c r="Z258" s="12" t="e">
        <f>テーブル1[[#This Row],[利益]]+(テーブル1[[#This Row],[仕入価格]]-(テーブル1[[#This Row],[仕入価格]]*0.925925925925926))</f>
        <v>#VALUE!</v>
      </c>
      <c r="AA258" s="12">
        <f>IF(テーブル1[[#This Row],[仕入先]]="楽天",F258*リスト!$E$12,IF(テーブル1[[#This Row],[仕入先]]="Yahooショップ",F258*リスト!$E$13,))</f>
        <v>0</v>
      </c>
      <c r="AB258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59" spans="1:28" x14ac:dyDescent="0.15">
      <c r="A259" s="2" t="str">
        <f t="shared" si="4"/>
        <v/>
      </c>
      <c r="C259" s="3"/>
      <c r="D259" s="3"/>
      <c r="E259" s="11"/>
      <c r="F259" s="4"/>
      <c r="G259" s="6"/>
      <c r="H259" s="6"/>
      <c r="I259" s="6" t="str">
        <f>IF(テーブル1[[#This Row],[商品価格]]="","",SUM(G259:H259))</f>
        <v/>
      </c>
      <c r="J259" s="7"/>
      <c r="K259" s="19" t="str">
        <f>IF(テーブル1[[#This Row],[商品価格]]="","",テーブル1[[#This Row],[商品価格]]*テーブル1[[#This Row],[落札手数料%]])</f>
        <v/>
      </c>
      <c r="L259" s="19" t="str">
        <f>IF(テーブル1[[#This Row],[送料]]="","",テーブル1[[#This Row],[送料]]*テーブル1[[#This Row],[落札手数料%]])</f>
        <v/>
      </c>
      <c r="M259" s="19" t="str">
        <f>IF(テーブル1[[#This Row],[売上金額]]="","",テーブル1[[#This Row],[売上金額]]*($Y$2/100)+0.3)</f>
        <v/>
      </c>
      <c r="N259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59" s="4"/>
      <c r="P259" s="20" t="str">
        <f>IF(テーブル1[[#This Row],[為替]]="","",テーブル1[[#This Row],[売上総計$]]*テーブル1[[#This Row],[為替]])</f>
        <v/>
      </c>
      <c r="Q259" s="4"/>
      <c r="R259" s="11"/>
      <c r="S259" s="18"/>
      <c r="T259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Row],[送料割引%]]/100))+AB259</f>
        <v>#VALUE!</v>
      </c>
      <c r="U259" s="21" t="e">
        <f>IF(テーブル1[[#This Row],[利益]]="","",テーブル1[[#This Row],[利益]]/(テーブル1[[#This Row],[売上金額]]*テーブル1[[#This Row],[為替]]))</f>
        <v>#VALUE!</v>
      </c>
      <c r="V259" s="22"/>
      <c r="Z259" s="12" t="e">
        <f>テーブル1[[#This Row],[利益]]+(テーブル1[[#This Row],[仕入価格]]-(テーブル1[[#This Row],[仕入価格]]*0.925925925925926))</f>
        <v>#VALUE!</v>
      </c>
      <c r="AA259" s="12">
        <f>IF(テーブル1[[#This Row],[仕入先]]="楽天",F259*リスト!$E$12,IF(テーブル1[[#This Row],[仕入先]]="Yahooショップ",F259*リスト!$E$13,))</f>
        <v>0</v>
      </c>
      <c r="AB259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60" spans="1:28" x14ac:dyDescent="0.15">
      <c r="A260" s="2" t="str">
        <f t="shared" si="4"/>
        <v/>
      </c>
      <c r="C260" s="3"/>
      <c r="D260" s="3"/>
      <c r="E260" s="11"/>
      <c r="F260" s="4"/>
      <c r="G260" s="6"/>
      <c r="H260" s="6"/>
      <c r="I260" s="6" t="str">
        <f>IF(テーブル1[[#This Row],[商品価格]]="","",SUM(G260:H260))</f>
        <v/>
      </c>
      <c r="J260" s="7"/>
      <c r="K260" s="19" t="str">
        <f>IF(テーブル1[[#This Row],[商品価格]]="","",テーブル1[[#This Row],[商品価格]]*テーブル1[[#This Row],[落札手数料%]])</f>
        <v/>
      </c>
      <c r="L260" s="19" t="str">
        <f>IF(テーブル1[[#This Row],[送料]]="","",テーブル1[[#This Row],[送料]]*テーブル1[[#This Row],[落札手数料%]])</f>
        <v/>
      </c>
      <c r="M260" s="19" t="str">
        <f>IF(テーブル1[[#This Row],[売上金額]]="","",テーブル1[[#This Row],[売上金額]]*($Y$2/100)+0.3)</f>
        <v/>
      </c>
      <c r="N260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60" s="4"/>
      <c r="P260" s="20" t="str">
        <f>IF(テーブル1[[#This Row],[為替]]="","",テーブル1[[#This Row],[売上総計$]]*テーブル1[[#This Row],[為替]])</f>
        <v/>
      </c>
      <c r="Q260" s="4"/>
      <c r="R260" s="11"/>
      <c r="S260" s="18"/>
      <c r="T260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Row],[送料割引%]]/100))+AB260</f>
        <v>#VALUE!</v>
      </c>
      <c r="U260" s="21" t="e">
        <f>IF(テーブル1[[#This Row],[利益]]="","",テーブル1[[#This Row],[利益]]/(テーブル1[[#This Row],[売上金額]]*テーブル1[[#This Row],[為替]]))</f>
        <v>#VALUE!</v>
      </c>
      <c r="V260" s="22"/>
      <c r="Z260" s="12" t="e">
        <f>テーブル1[[#This Row],[利益]]+(テーブル1[[#This Row],[仕入価格]]-(テーブル1[[#This Row],[仕入価格]]*0.925925925925926))</f>
        <v>#VALUE!</v>
      </c>
      <c r="AA260" s="12">
        <f>IF(テーブル1[[#This Row],[仕入先]]="楽天",F260*リスト!$E$12,IF(テーブル1[[#This Row],[仕入先]]="Yahooショップ",F260*リスト!$E$13,))</f>
        <v>0</v>
      </c>
      <c r="AB260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61" spans="1:28" x14ac:dyDescent="0.15">
      <c r="A261" s="2" t="str">
        <f t="shared" si="4"/>
        <v/>
      </c>
      <c r="C261" s="3"/>
      <c r="D261" s="3"/>
      <c r="E261" s="11"/>
      <c r="F261" s="4"/>
      <c r="G261" s="6"/>
      <c r="H261" s="6"/>
      <c r="I261" s="6" t="str">
        <f>IF(テーブル1[[#This Row],[商品価格]]="","",SUM(G261:H261))</f>
        <v/>
      </c>
      <c r="J261" s="7"/>
      <c r="K261" s="19" t="str">
        <f>IF(テーブル1[[#This Row],[商品価格]]="","",テーブル1[[#This Row],[商品価格]]*テーブル1[[#This Row],[落札手数料%]])</f>
        <v/>
      </c>
      <c r="L261" s="19" t="str">
        <f>IF(テーブル1[[#This Row],[送料]]="","",テーブル1[[#This Row],[送料]]*テーブル1[[#This Row],[落札手数料%]])</f>
        <v/>
      </c>
      <c r="M261" s="19" t="str">
        <f>IF(テーブル1[[#This Row],[売上金額]]="","",テーブル1[[#This Row],[売上金額]]*($Y$2/100)+0.3)</f>
        <v/>
      </c>
      <c r="N261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61" s="4"/>
      <c r="P261" s="20" t="str">
        <f>IF(テーブル1[[#This Row],[為替]]="","",テーブル1[[#This Row],[売上総計$]]*テーブル1[[#This Row],[為替]])</f>
        <v/>
      </c>
      <c r="Q261" s="4"/>
      <c r="R261" s="11"/>
      <c r="S261" s="18"/>
      <c r="T261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Row],[送料割引%]]/100))+AB261</f>
        <v>#VALUE!</v>
      </c>
      <c r="U261" s="21" t="e">
        <f>IF(テーブル1[[#This Row],[利益]]="","",テーブル1[[#This Row],[利益]]/(テーブル1[[#This Row],[売上金額]]*テーブル1[[#This Row],[為替]]))</f>
        <v>#VALUE!</v>
      </c>
      <c r="V261" s="22"/>
      <c r="Z261" s="12" t="e">
        <f>テーブル1[[#This Row],[利益]]+(テーブル1[[#This Row],[仕入価格]]-(テーブル1[[#This Row],[仕入価格]]*0.925925925925926))</f>
        <v>#VALUE!</v>
      </c>
      <c r="AA261" s="12">
        <f>IF(テーブル1[[#This Row],[仕入先]]="楽天",F261*リスト!$E$12,IF(テーブル1[[#This Row],[仕入先]]="Yahooショップ",F261*リスト!$E$13,))</f>
        <v>0</v>
      </c>
      <c r="AB261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62" spans="1:28" x14ac:dyDescent="0.15">
      <c r="A262" s="2" t="str">
        <f t="shared" si="4"/>
        <v/>
      </c>
      <c r="C262" s="3"/>
      <c r="D262" s="3"/>
      <c r="E262" s="11"/>
      <c r="F262" s="4"/>
      <c r="G262" s="6"/>
      <c r="H262" s="6"/>
      <c r="I262" s="6" t="str">
        <f>IF(テーブル1[[#This Row],[商品価格]]="","",SUM(G262:H262))</f>
        <v/>
      </c>
      <c r="J262" s="7"/>
      <c r="K262" s="19" t="str">
        <f>IF(テーブル1[[#This Row],[商品価格]]="","",テーブル1[[#This Row],[商品価格]]*テーブル1[[#This Row],[落札手数料%]])</f>
        <v/>
      </c>
      <c r="L262" s="19" t="str">
        <f>IF(テーブル1[[#This Row],[送料]]="","",テーブル1[[#This Row],[送料]]*テーブル1[[#This Row],[落札手数料%]])</f>
        <v/>
      </c>
      <c r="M262" s="19" t="str">
        <f>IF(テーブル1[[#This Row],[売上金額]]="","",テーブル1[[#This Row],[売上金額]]*($Y$2/100)+0.3)</f>
        <v/>
      </c>
      <c r="N262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62" s="4"/>
      <c r="P262" s="20" t="str">
        <f>IF(テーブル1[[#This Row],[為替]]="","",テーブル1[[#This Row],[売上総計$]]*テーブル1[[#This Row],[為替]])</f>
        <v/>
      </c>
      <c r="Q262" s="4"/>
      <c r="R262" s="11"/>
      <c r="S262" s="18"/>
      <c r="T262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Row],[送料割引%]]/100))+AB262</f>
        <v>#VALUE!</v>
      </c>
      <c r="U262" s="21" t="e">
        <f>IF(テーブル1[[#This Row],[利益]]="","",テーブル1[[#This Row],[利益]]/(テーブル1[[#This Row],[売上金額]]*テーブル1[[#This Row],[為替]]))</f>
        <v>#VALUE!</v>
      </c>
      <c r="V262" s="22"/>
      <c r="Z262" s="12" t="e">
        <f>テーブル1[[#This Row],[利益]]+(テーブル1[[#This Row],[仕入価格]]-(テーブル1[[#This Row],[仕入価格]]*0.925925925925926))</f>
        <v>#VALUE!</v>
      </c>
      <c r="AA262" s="12">
        <f>IF(テーブル1[[#This Row],[仕入先]]="楽天",F262*リスト!$E$12,IF(テーブル1[[#This Row],[仕入先]]="Yahooショップ",F262*リスト!$E$13,))</f>
        <v>0</v>
      </c>
      <c r="AB262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63" spans="1:28" x14ac:dyDescent="0.15">
      <c r="A263" s="2" t="str">
        <f t="shared" si="4"/>
        <v/>
      </c>
      <c r="C263" s="3"/>
      <c r="D263" s="3"/>
      <c r="E263" s="11"/>
      <c r="F263" s="4"/>
      <c r="G263" s="6"/>
      <c r="H263" s="6"/>
      <c r="I263" s="6" t="str">
        <f>IF(テーブル1[[#This Row],[商品価格]]="","",SUM(G263:H263))</f>
        <v/>
      </c>
      <c r="J263" s="7"/>
      <c r="K263" s="19" t="str">
        <f>IF(テーブル1[[#This Row],[商品価格]]="","",テーブル1[[#This Row],[商品価格]]*テーブル1[[#This Row],[落札手数料%]])</f>
        <v/>
      </c>
      <c r="L263" s="19" t="str">
        <f>IF(テーブル1[[#This Row],[送料]]="","",テーブル1[[#This Row],[送料]]*テーブル1[[#This Row],[落札手数料%]])</f>
        <v/>
      </c>
      <c r="M263" s="19" t="str">
        <f>IF(テーブル1[[#This Row],[売上金額]]="","",テーブル1[[#This Row],[売上金額]]*($Y$2/100)+0.3)</f>
        <v/>
      </c>
      <c r="N263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63" s="4"/>
      <c r="P263" s="20" t="str">
        <f>IF(テーブル1[[#This Row],[為替]]="","",テーブル1[[#This Row],[売上総計$]]*テーブル1[[#This Row],[為替]])</f>
        <v/>
      </c>
      <c r="Q263" s="4"/>
      <c r="R263" s="11"/>
      <c r="S263" s="18"/>
      <c r="T263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Row],[送料割引%]]/100))+AB263</f>
        <v>#VALUE!</v>
      </c>
      <c r="U263" s="21" t="e">
        <f>IF(テーブル1[[#This Row],[利益]]="","",テーブル1[[#This Row],[利益]]/(テーブル1[[#This Row],[売上金額]]*テーブル1[[#This Row],[為替]]))</f>
        <v>#VALUE!</v>
      </c>
      <c r="V263" s="22"/>
      <c r="Z263" s="12" t="e">
        <f>テーブル1[[#This Row],[利益]]+(テーブル1[[#This Row],[仕入価格]]-(テーブル1[[#This Row],[仕入価格]]*0.925925925925926))</f>
        <v>#VALUE!</v>
      </c>
      <c r="AA263" s="12">
        <f>IF(テーブル1[[#This Row],[仕入先]]="楽天",F263*リスト!$E$12,IF(テーブル1[[#This Row],[仕入先]]="Yahooショップ",F263*リスト!$E$13,))</f>
        <v>0</v>
      </c>
      <c r="AB263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64" spans="1:28" x14ac:dyDescent="0.15">
      <c r="A264" s="2" t="str">
        <f t="shared" si="4"/>
        <v/>
      </c>
      <c r="C264" s="3"/>
      <c r="D264" s="3"/>
      <c r="E264" s="11"/>
      <c r="F264" s="4"/>
      <c r="G264" s="6"/>
      <c r="H264" s="6"/>
      <c r="I264" s="6" t="str">
        <f>IF(テーブル1[[#This Row],[商品価格]]="","",SUM(G264:H264))</f>
        <v/>
      </c>
      <c r="J264" s="7"/>
      <c r="K264" s="19" t="str">
        <f>IF(テーブル1[[#This Row],[商品価格]]="","",テーブル1[[#This Row],[商品価格]]*テーブル1[[#This Row],[落札手数料%]])</f>
        <v/>
      </c>
      <c r="L264" s="19" t="str">
        <f>IF(テーブル1[[#This Row],[送料]]="","",テーブル1[[#This Row],[送料]]*テーブル1[[#This Row],[落札手数料%]])</f>
        <v/>
      </c>
      <c r="M264" s="19" t="str">
        <f>IF(テーブル1[[#This Row],[売上金額]]="","",テーブル1[[#This Row],[売上金額]]*($Y$2/100)+0.3)</f>
        <v/>
      </c>
      <c r="N264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64" s="4"/>
      <c r="P264" s="20" t="str">
        <f>IF(テーブル1[[#This Row],[為替]]="","",テーブル1[[#This Row],[売上総計$]]*テーブル1[[#This Row],[為替]])</f>
        <v/>
      </c>
      <c r="Q264" s="4"/>
      <c r="R264" s="11"/>
      <c r="S264" s="18"/>
      <c r="T264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Row],[送料割引%]]/100))+AB264</f>
        <v>#VALUE!</v>
      </c>
      <c r="U264" s="21" t="e">
        <f>IF(テーブル1[[#This Row],[利益]]="","",テーブル1[[#This Row],[利益]]/(テーブル1[[#This Row],[売上金額]]*テーブル1[[#This Row],[為替]]))</f>
        <v>#VALUE!</v>
      </c>
      <c r="V264" s="22"/>
      <c r="Z264" s="12" t="e">
        <f>テーブル1[[#This Row],[利益]]+(テーブル1[[#This Row],[仕入価格]]-(テーブル1[[#This Row],[仕入価格]]*0.925925925925926))</f>
        <v>#VALUE!</v>
      </c>
      <c r="AA264" s="12">
        <f>IF(テーブル1[[#This Row],[仕入先]]="楽天",F264*リスト!$E$12,IF(テーブル1[[#This Row],[仕入先]]="Yahooショップ",F264*リスト!$E$13,))</f>
        <v>0</v>
      </c>
      <c r="AB264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65" spans="1:28" x14ac:dyDescent="0.15">
      <c r="A265" s="2" t="str">
        <f t="shared" si="4"/>
        <v/>
      </c>
      <c r="C265" s="3"/>
      <c r="D265" s="3"/>
      <c r="E265" s="11"/>
      <c r="F265" s="4"/>
      <c r="G265" s="6"/>
      <c r="H265" s="6"/>
      <c r="I265" s="6" t="str">
        <f>IF(テーブル1[[#This Row],[商品価格]]="","",SUM(G265:H265))</f>
        <v/>
      </c>
      <c r="J265" s="7"/>
      <c r="K265" s="19" t="str">
        <f>IF(テーブル1[[#This Row],[商品価格]]="","",テーブル1[[#This Row],[商品価格]]*テーブル1[[#This Row],[落札手数料%]])</f>
        <v/>
      </c>
      <c r="L265" s="19" t="str">
        <f>IF(テーブル1[[#This Row],[送料]]="","",テーブル1[[#This Row],[送料]]*テーブル1[[#This Row],[落札手数料%]])</f>
        <v/>
      </c>
      <c r="M265" s="19" t="str">
        <f>IF(テーブル1[[#This Row],[売上金額]]="","",テーブル1[[#This Row],[売上金額]]*($Y$2/100)+0.3)</f>
        <v/>
      </c>
      <c r="N265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65" s="4"/>
      <c r="P265" s="20" t="str">
        <f>IF(テーブル1[[#This Row],[為替]]="","",テーブル1[[#This Row],[売上総計$]]*テーブル1[[#This Row],[為替]])</f>
        <v/>
      </c>
      <c r="Q265" s="4"/>
      <c r="R265" s="11"/>
      <c r="S265" s="18"/>
      <c r="T265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Row],[送料割引%]]/100))+AB265</f>
        <v>#VALUE!</v>
      </c>
      <c r="U265" s="21" t="e">
        <f>IF(テーブル1[[#This Row],[利益]]="","",テーブル1[[#This Row],[利益]]/(テーブル1[[#This Row],[売上金額]]*テーブル1[[#This Row],[為替]]))</f>
        <v>#VALUE!</v>
      </c>
      <c r="V265" s="22"/>
      <c r="Z265" s="12" t="e">
        <f>テーブル1[[#This Row],[利益]]+(テーブル1[[#This Row],[仕入価格]]-(テーブル1[[#This Row],[仕入価格]]*0.925925925925926))</f>
        <v>#VALUE!</v>
      </c>
      <c r="AA265" s="12">
        <f>IF(テーブル1[[#This Row],[仕入先]]="楽天",F265*リスト!$E$12,IF(テーブル1[[#This Row],[仕入先]]="Yahooショップ",F265*リスト!$E$13,))</f>
        <v>0</v>
      </c>
      <c r="AB265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66" spans="1:28" x14ac:dyDescent="0.15">
      <c r="A266" s="2" t="str">
        <f t="shared" si="4"/>
        <v/>
      </c>
      <c r="C266" s="3"/>
      <c r="D266" s="3"/>
      <c r="E266" s="11"/>
      <c r="F266" s="4"/>
      <c r="G266" s="6"/>
      <c r="H266" s="6"/>
      <c r="I266" s="6" t="str">
        <f>IF(テーブル1[[#This Row],[商品価格]]="","",SUM(G266:H266))</f>
        <v/>
      </c>
      <c r="J266" s="7"/>
      <c r="K266" s="19" t="str">
        <f>IF(テーブル1[[#This Row],[商品価格]]="","",テーブル1[[#This Row],[商品価格]]*テーブル1[[#This Row],[落札手数料%]])</f>
        <v/>
      </c>
      <c r="L266" s="19" t="str">
        <f>IF(テーブル1[[#This Row],[送料]]="","",テーブル1[[#This Row],[送料]]*テーブル1[[#This Row],[落札手数料%]])</f>
        <v/>
      </c>
      <c r="M266" s="19" t="str">
        <f>IF(テーブル1[[#This Row],[売上金額]]="","",テーブル1[[#This Row],[売上金額]]*($Y$2/100)+0.3)</f>
        <v/>
      </c>
      <c r="N266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66" s="4"/>
      <c r="P266" s="20" t="str">
        <f>IF(テーブル1[[#This Row],[為替]]="","",テーブル1[[#This Row],[売上総計$]]*テーブル1[[#This Row],[為替]])</f>
        <v/>
      </c>
      <c r="Q266" s="4"/>
      <c r="R266" s="11"/>
      <c r="S266" s="18"/>
      <c r="T266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Row],[送料割引%]]/100))+AB266</f>
        <v>#VALUE!</v>
      </c>
      <c r="U266" s="21" t="e">
        <f>IF(テーブル1[[#This Row],[利益]]="","",テーブル1[[#This Row],[利益]]/(テーブル1[[#This Row],[売上金額]]*テーブル1[[#This Row],[為替]]))</f>
        <v>#VALUE!</v>
      </c>
      <c r="V266" s="22"/>
      <c r="Z266" s="12" t="e">
        <f>テーブル1[[#This Row],[利益]]+(テーブル1[[#This Row],[仕入価格]]-(テーブル1[[#This Row],[仕入価格]]*0.925925925925926))</f>
        <v>#VALUE!</v>
      </c>
      <c r="AA266" s="12">
        <f>IF(テーブル1[[#This Row],[仕入先]]="楽天",F266*リスト!$E$12,IF(テーブル1[[#This Row],[仕入先]]="Yahooショップ",F266*リスト!$E$13,))</f>
        <v>0</v>
      </c>
      <c r="AB266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67" spans="1:28" x14ac:dyDescent="0.15">
      <c r="A267" s="2" t="str">
        <f t="shared" si="4"/>
        <v/>
      </c>
      <c r="C267" s="3"/>
      <c r="D267" s="3"/>
      <c r="E267" s="11"/>
      <c r="F267" s="4"/>
      <c r="G267" s="6"/>
      <c r="H267" s="6"/>
      <c r="I267" s="6" t="str">
        <f>IF(テーブル1[[#This Row],[商品価格]]="","",SUM(G267:H267))</f>
        <v/>
      </c>
      <c r="J267" s="7"/>
      <c r="K267" s="19" t="str">
        <f>IF(テーブル1[[#This Row],[商品価格]]="","",テーブル1[[#This Row],[商品価格]]*テーブル1[[#This Row],[落札手数料%]])</f>
        <v/>
      </c>
      <c r="L267" s="19" t="str">
        <f>IF(テーブル1[[#This Row],[送料]]="","",テーブル1[[#This Row],[送料]]*テーブル1[[#This Row],[落札手数料%]])</f>
        <v/>
      </c>
      <c r="M267" s="19" t="str">
        <f>IF(テーブル1[[#This Row],[売上金額]]="","",テーブル1[[#This Row],[売上金額]]*($Y$2/100)+0.3)</f>
        <v/>
      </c>
      <c r="N267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67" s="4"/>
      <c r="P267" s="20" t="str">
        <f>IF(テーブル1[[#This Row],[為替]]="","",テーブル1[[#This Row],[売上総計$]]*テーブル1[[#This Row],[為替]])</f>
        <v/>
      </c>
      <c r="Q267" s="4"/>
      <c r="R267" s="11"/>
      <c r="S267" s="18"/>
      <c r="T267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Row],[送料割引%]]/100))+AB267</f>
        <v>#VALUE!</v>
      </c>
      <c r="U267" s="21" t="e">
        <f>IF(テーブル1[[#This Row],[利益]]="","",テーブル1[[#This Row],[利益]]/(テーブル1[[#This Row],[売上金額]]*テーブル1[[#This Row],[為替]]))</f>
        <v>#VALUE!</v>
      </c>
      <c r="V267" s="22"/>
      <c r="Z267" s="12" t="e">
        <f>テーブル1[[#This Row],[利益]]+(テーブル1[[#This Row],[仕入価格]]-(テーブル1[[#This Row],[仕入価格]]*0.925925925925926))</f>
        <v>#VALUE!</v>
      </c>
      <c r="AA267" s="12">
        <f>IF(テーブル1[[#This Row],[仕入先]]="楽天",F267*リスト!$E$12,IF(テーブル1[[#This Row],[仕入先]]="Yahooショップ",F267*リスト!$E$13,))</f>
        <v>0</v>
      </c>
      <c r="AB267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68" spans="1:28" x14ac:dyDescent="0.15">
      <c r="A268" s="2" t="str">
        <f t="shared" si="4"/>
        <v/>
      </c>
      <c r="C268" s="3"/>
      <c r="D268" s="3"/>
      <c r="E268" s="11"/>
      <c r="F268" s="4"/>
      <c r="G268" s="6"/>
      <c r="H268" s="6"/>
      <c r="I268" s="6" t="str">
        <f>IF(テーブル1[[#This Row],[商品価格]]="","",SUM(G268:H268))</f>
        <v/>
      </c>
      <c r="J268" s="7"/>
      <c r="K268" s="19" t="str">
        <f>IF(テーブル1[[#This Row],[商品価格]]="","",テーブル1[[#This Row],[商品価格]]*テーブル1[[#This Row],[落札手数料%]])</f>
        <v/>
      </c>
      <c r="L268" s="19" t="str">
        <f>IF(テーブル1[[#This Row],[送料]]="","",テーブル1[[#This Row],[送料]]*テーブル1[[#This Row],[落札手数料%]])</f>
        <v/>
      </c>
      <c r="M268" s="19" t="str">
        <f>IF(テーブル1[[#This Row],[売上金額]]="","",テーブル1[[#This Row],[売上金額]]*($Y$2/100)+0.3)</f>
        <v/>
      </c>
      <c r="N268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68" s="4"/>
      <c r="P268" s="20" t="str">
        <f>IF(テーブル1[[#This Row],[為替]]="","",テーブル1[[#This Row],[売上総計$]]*テーブル1[[#This Row],[為替]])</f>
        <v/>
      </c>
      <c r="Q268" s="4"/>
      <c r="R268" s="11"/>
      <c r="S268" s="18"/>
      <c r="T268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Row],[送料割引%]]/100))+AB268</f>
        <v>#VALUE!</v>
      </c>
      <c r="U268" s="21" t="e">
        <f>IF(テーブル1[[#This Row],[利益]]="","",テーブル1[[#This Row],[利益]]/(テーブル1[[#This Row],[売上金額]]*テーブル1[[#This Row],[為替]]))</f>
        <v>#VALUE!</v>
      </c>
      <c r="V268" s="22"/>
      <c r="Z268" s="12" t="e">
        <f>テーブル1[[#This Row],[利益]]+(テーブル1[[#This Row],[仕入価格]]-(テーブル1[[#This Row],[仕入価格]]*0.925925925925926))</f>
        <v>#VALUE!</v>
      </c>
      <c r="AA268" s="12">
        <f>IF(テーブル1[[#This Row],[仕入先]]="楽天",F268*リスト!$E$12,IF(テーブル1[[#This Row],[仕入先]]="Yahooショップ",F268*リスト!$E$13,))</f>
        <v>0</v>
      </c>
      <c r="AB268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69" spans="1:28" x14ac:dyDescent="0.15">
      <c r="A269" s="2" t="str">
        <f t="shared" si="4"/>
        <v/>
      </c>
      <c r="C269" s="3"/>
      <c r="D269" s="3"/>
      <c r="E269" s="11"/>
      <c r="F269" s="4"/>
      <c r="G269" s="6"/>
      <c r="H269" s="6"/>
      <c r="I269" s="6" t="str">
        <f>IF(テーブル1[[#This Row],[商品価格]]="","",SUM(G269:H269))</f>
        <v/>
      </c>
      <c r="J269" s="7"/>
      <c r="K269" s="19" t="str">
        <f>IF(テーブル1[[#This Row],[商品価格]]="","",テーブル1[[#This Row],[商品価格]]*テーブル1[[#This Row],[落札手数料%]])</f>
        <v/>
      </c>
      <c r="L269" s="19" t="str">
        <f>IF(テーブル1[[#This Row],[送料]]="","",テーブル1[[#This Row],[送料]]*テーブル1[[#This Row],[落札手数料%]])</f>
        <v/>
      </c>
      <c r="M269" s="19" t="str">
        <f>IF(テーブル1[[#This Row],[売上金額]]="","",テーブル1[[#This Row],[売上金額]]*($Y$2/100)+0.3)</f>
        <v/>
      </c>
      <c r="N269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69" s="4"/>
      <c r="P269" s="20" t="str">
        <f>IF(テーブル1[[#This Row],[為替]]="","",テーブル1[[#This Row],[売上総計$]]*テーブル1[[#This Row],[為替]])</f>
        <v/>
      </c>
      <c r="Q269" s="4"/>
      <c r="R269" s="11"/>
      <c r="S269" s="18"/>
      <c r="T269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Row],[送料割引%]]/100))+AB269</f>
        <v>#VALUE!</v>
      </c>
      <c r="U269" s="21" t="e">
        <f>IF(テーブル1[[#This Row],[利益]]="","",テーブル1[[#This Row],[利益]]/(テーブル1[[#This Row],[売上金額]]*テーブル1[[#This Row],[為替]]))</f>
        <v>#VALUE!</v>
      </c>
      <c r="V269" s="22"/>
      <c r="Z269" s="12" t="e">
        <f>テーブル1[[#This Row],[利益]]+(テーブル1[[#This Row],[仕入価格]]-(テーブル1[[#This Row],[仕入価格]]*0.925925925925926))</f>
        <v>#VALUE!</v>
      </c>
      <c r="AA269" s="12">
        <f>IF(テーブル1[[#This Row],[仕入先]]="楽天",F269*リスト!$E$12,IF(テーブル1[[#This Row],[仕入先]]="Yahooショップ",F269*リスト!$E$13,))</f>
        <v>0</v>
      </c>
      <c r="AB269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70" spans="1:28" x14ac:dyDescent="0.15">
      <c r="A270" s="2" t="str">
        <f t="shared" si="4"/>
        <v/>
      </c>
      <c r="C270" s="3"/>
      <c r="D270" s="3"/>
      <c r="E270" s="11"/>
      <c r="F270" s="4"/>
      <c r="G270" s="6"/>
      <c r="H270" s="6"/>
      <c r="I270" s="6" t="str">
        <f>IF(テーブル1[[#This Row],[商品価格]]="","",SUM(G270:H270))</f>
        <v/>
      </c>
      <c r="J270" s="7"/>
      <c r="K270" s="19" t="str">
        <f>IF(テーブル1[[#This Row],[商品価格]]="","",テーブル1[[#This Row],[商品価格]]*テーブル1[[#This Row],[落札手数料%]])</f>
        <v/>
      </c>
      <c r="L270" s="19" t="str">
        <f>IF(テーブル1[[#This Row],[送料]]="","",テーブル1[[#This Row],[送料]]*テーブル1[[#This Row],[落札手数料%]])</f>
        <v/>
      </c>
      <c r="M270" s="19" t="str">
        <f>IF(テーブル1[[#This Row],[売上金額]]="","",テーブル1[[#This Row],[売上金額]]*($Y$2/100)+0.3)</f>
        <v/>
      </c>
      <c r="N270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70" s="4"/>
      <c r="P270" s="20" t="str">
        <f>IF(テーブル1[[#This Row],[為替]]="","",テーブル1[[#This Row],[売上総計$]]*テーブル1[[#This Row],[為替]])</f>
        <v/>
      </c>
      <c r="Q270" s="4"/>
      <c r="R270" s="11"/>
      <c r="S270" s="18"/>
      <c r="T270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Row],[送料割引%]]/100))+AB270</f>
        <v>#VALUE!</v>
      </c>
      <c r="U270" s="21" t="e">
        <f>IF(テーブル1[[#This Row],[利益]]="","",テーブル1[[#This Row],[利益]]/(テーブル1[[#This Row],[売上金額]]*テーブル1[[#This Row],[為替]]))</f>
        <v>#VALUE!</v>
      </c>
      <c r="V270" s="22"/>
      <c r="Z270" s="12" t="e">
        <f>テーブル1[[#This Row],[利益]]+(テーブル1[[#This Row],[仕入価格]]-(テーブル1[[#This Row],[仕入価格]]*0.925925925925926))</f>
        <v>#VALUE!</v>
      </c>
      <c r="AA270" s="12">
        <f>IF(テーブル1[[#This Row],[仕入先]]="楽天",F270*リスト!$E$12,IF(テーブル1[[#This Row],[仕入先]]="Yahooショップ",F270*リスト!$E$13,))</f>
        <v>0</v>
      </c>
      <c r="AB270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71" spans="1:28" x14ac:dyDescent="0.15">
      <c r="A271" s="2" t="str">
        <f t="shared" si="4"/>
        <v/>
      </c>
      <c r="C271" s="3"/>
      <c r="D271" s="3"/>
      <c r="E271" s="11"/>
      <c r="F271" s="4"/>
      <c r="G271" s="6"/>
      <c r="H271" s="6"/>
      <c r="I271" s="6" t="str">
        <f>IF(テーブル1[[#This Row],[商品価格]]="","",SUM(G271:H271))</f>
        <v/>
      </c>
      <c r="J271" s="7"/>
      <c r="K271" s="19" t="str">
        <f>IF(テーブル1[[#This Row],[商品価格]]="","",テーブル1[[#This Row],[商品価格]]*テーブル1[[#This Row],[落札手数料%]])</f>
        <v/>
      </c>
      <c r="L271" s="19" t="str">
        <f>IF(テーブル1[[#This Row],[送料]]="","",テーブル1[[#This Row],[送料]]*テーブル1[[#This Row],[落札手数料%]])</f>
        <v/>
      </c>
      <c r="M271" s="19" t="str">
        <f>IF(テーブル1[[#This Row],[売上金額]]="","",テーブル1[[#This Row],[売上金額]]*($Y$2/100)+0.3)</f>
        <v/>
      </c>
      <c r="N271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71" s="4"/>
      <c r="P271" s="20" t="str">
        <f>IF(テーブル1[[#This Row],[為替]]="","",テーブル1[[#This Row],[売上総計$]]*テーブル1[[#This Row],[為替]])</f>
        <v/>
      </c>
      <c r="Q271" s="4"/>
      <c r="R271" s="11"/>
      <c r="S271" s="18"/>
      <c r="T271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Row],[送料割引%]]/100))+AB271</f>
        <v>#VALUE!</v>
      </c>
      <c r="U271" s="21" t="e">
        <f>IF(テーブル1[[#This Row],[利益]]="","",テーブル1[[#This Row],[利益]]/(テーブル1[[#This Row],[売上金額]]*テーブル1[[#This Row],[為替]]))</f>
        <v>#VALUE!</v>
      </c>
      <c r="V271" s="22"/>
      <c r="Z271" s="12" t="e">
        <f>テーブル1[[#This Row],[利益]]+(テーブル1[[#This Row],[仕入価格]]-(テーブル1[[#This Row],[仕入価格]]*0.925925925925926))</f>
        <v>#VALUE!</v>
      </c>
      <c r="AA271" s="12">
        <f>IF(テーブル1[[#This Row],[仕入先]]="楽天",F271*リスト!$E$12,IF(テーブル1[[#This Row],[仕入先]]="Yahooショップ",F271*リスト!$E$13,))</f>
        <v>0</v>
      </c>
      <c r="AB271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72" spans="1:28" x14ac:dyDescent="0.15">
      <c r="A272" s="2" t="str">
        <f t="shared" si="4"/>
        <v/>
      </c>
      <c r="C272" s="3"/>
      <c r="D272" s="3"/>
      <c r="E272" s="11"/>
      <c r="F272" s="4"/>
      <c r="G272" s="6"/>
      <c r="H272" s="6"/>
      <c r="I272" s="6" t="str">
        <f>IF(テーブル1[[#This Row],[商品価格]]="","",SUM(G272:H272))</f>
        <v/>
      </c>
      <c r="J272" s="7"/>
      <c r="K272" s="19" t="str">
        <f>IF(テーブル1[[#This Row],[商品価格]]="","",テーブル1[[#This Row],[商品価格]]*テーブル1[[#This Row],[落札手数料%]])</f>
        <v/>
      </c>
      <c r="L272" s="19" t="str">
        <f>IF(テーブル1[[#This Row],[送料]]="","",テーブル1[[#This Row],[送料]]*テーブル1[[#This Row],[落札手数料%]])</f>
        <v/>
      </c>
      <c r="M272" s="19" t="str">
        <f>IF(テーブル1[[#This Row],[売上金額]]="","",テーブル1[[#This Row],[売上金額]]*($Y$2/100)+0.3)</f>
        <v/>
      </c>
      <c r="N272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72" s="4"/>
      <c r="P272" s="20" t="str">
        <f>IF(テーブル1[[#This Row],[為替]]="","",テーブル1[[#This Row],[売上総計$]]*テーブル1[[#This Row],[為替]])</f>
        <v/>
      </c>
      <c r="Q272" s="4"/>
      <c r="R272" s="11"/>
      <c r="S272" s="18"/>
      <c r="T272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Row],[送料割引%]]/100))+AB272</f>
        <v>#VALUE!</v>
      </c>
      <c r="U272" s="21" t="e">
        <f>IF(テーブル1[[#This Row],[利益]]="","",テーブル1[[#This Row],[利益]]/(テーブル1[[#This Row],[売上金額]]*テーブル1[[#This Row],[為替]]))</f>
        <v>#VALUE!</v>
      </c>
      <c r="V272" s="22"/>
      <c r="Z272" s="12" t="e">
        <f>テーブル1[[#This Row],[利益]]+(テーブル1[[#This Row],[仕入価格]]-(テーブル1[[#This Row],[仕入価格]]*0.925925925925926))</f>
        <v>#VALUE!</v>
      </c>
      <c r="AA272" s="12">
        <f>IF(テーブル1[[#This Row],[仕入先]]="楽天",F272*リスト!$E$12,IF(テーブル1[[#This Row],[仕入先]]="Yahooショップ",F272*リスト!$E$13,))</f>
        <v>0</v>
      </c>
      <c r="AB272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73" spans="1:28" x14ac:dyDescent="0.15">
      <c r="A273" s="2" t="str">
        <f t="shared" si="4"/>
        <v/>
      </c>
      <c r="C273" s="3"/>
      <c r="D273" s="3"/>
      <c r="E273" s="11"/>
      <c r="F273" s="4"/>
      <c r="G273" s="6"/>
      <c r="H273" s="6"/>
      <c r="I273" s="6" t="str">
        <f>IF(テーブル1[[#This Row],[商品価格]]="","",SUM(G273:H273))</f>
        <v/>
      </c>
      <c r="J273" s="7"/>
      <c r="K273" s="19" t="str">
        <f>IF(テーブル1[[#This Row],[商品価格]]="","",テーブル1[[#This Row],[商品価格]]*テーブル1[[#This Row],[落札手数料%]])</f>
        <v/>
      </c>
      <c r="L273" s="19" t="str">
        <f>IF(テーブル1[[#This Row],[送料]]="","",テーブル1[[#This Row],[送料]]*テーブル1[[#This Row],[落札手数料%]])</f>
        <v/>
      </c>
      <c r="M273" s="19" t="str">
        <f>IF(テーブル1[[#This Row],[売上金額]]="","",テーブル1[[#This Row],[売上金額]]*($Y$2/100)+0.3)</f>
        <v/>
      </c>
      <c r="N273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73" s="4"/>
      <c r="P273" s="20" t="str">
        <f>IF(テーブル1[[#This Row],[為替]]="","",テーブル1[[#This Row],[売上総計$]]*テーブル1[[#This Row],[為替]])</f>
        <v/>
      </c>
      <c r="Q273" s="4"/>
      <c r="R273" s="11"/>
      <c r="S273" s="18"/>
      <c r="T273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Row],[送料割引%]]/100))+AB273</f>
        <v>#VALUE!</v>
      </c>
      <c r="U273" s="21" t="e">
        <f>IF(テーブル1[[#This Row],[利益]]="","",テーブル1[[#This Row],[利益]]/(テーブル1[[#This Row],[売上金額]]*テーブル1[[#This Row],[為替]]))</f>
        <v>#VALUE!</v>
      </c>
      <c r="V273" s="22"/>
      <c r="Z273" s="12" t="e">
        <f>テーブル1[[#This Row],[利益]]+(テーブル1[[#This Row],[仕入価格]]-(テーブル1[[#This Row],[仕入価格]]*0.925925925925926))</f>
        <v>#VALUE!</v>
      </c>
      <c r="AA273" s="12">
        <f>IF(テーブル1[[#This Row],[仕入先]]="楽天",F273*リスト!$E$12,IF(テーブル1[[#This Row],[仕入先]]="Yahooショップ",F273*リスト!$E$13,))</f>
        <v>0</v>
      </c>
      <c r="AB273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74" spans="1:28" x14ac:dyDescent="0.15">
      <c r="A274" s="2" t="str">
        <f t="shared" si="4"/>
        <v/>
      </c>
      <c r="C274" s="3"/>
      <c r="D274" s="3"/>
      <c r="E274" s="11"/>
      <c r="F274" s="4"/>
      <c r="G274" s="6"/>
      <c r="H274" s="6"/>
      <c r="I274" s="6" t="str">
        <f>IF(テーブル1[[#This Row],[商品価格]]="","",SUM(G274:H274))</f>
        <v/>
      </c>
      <c r="J274" s="7"/>
      <c r="K274" s="19" t="str">
        <f>IF(テーブル1[[#This Row],[商品価格]]="","",テーブル1[[#This Row],[商品価格]]*テーブル1[[#This Row],[落札手数料%]])</f>
        <v/>
      </c>
      <c r="L274" s="19" t="str">
        <f>IF(テーブル1[[#This Row],[送料]]="","",テーブル1[[#This Row],[送料]]*テーブル1[[#This Row],[落札手数料%]])</f>
        <v/>
      </c>
      <c r="M274" s="19" t="str">
        <f>IF(テーブル1[[#This Row],[売上金額]]="","",テーブル1[[#This Row],[売上金額]]*($Y$2/100)+0.3)</f>
        <v/>
      </c>
      <c r="N274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74" s="4"/>
      <c r="P274" s="20" t="str">
        <f>IF(テーブル1[[#This Row],[為替]]="","",テーブル1[[#This Row],[売上総計$]]*テーブル1[[#This Row],[為替]])</f>
        <v/>
      </c>
      <c r="Q274" s="4"/>
      <c r="R274" s="11"/>
      <c r="S274" s="18"/>
      <c r="T274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Row],[送料割引%]]/100))+AB274</f>
        <v>#VALUE!</v>
      </c>
      <c r="U274" s="21" t="e">
        <f>IF(テーブル1[[#This Row],[利益]]="","",テーブル1[[#This Row],[利益]]/(テーブル1[[#This Row],[売上金額]]*テーブル1[[#This Row],[為替]]))</f>
        <v>#VALUE!</v>
      </c>
      <c r="V274" s="22"/>
      <c r="Z274" s="12" t="e">
        <f>テーブル1[[#This Row],[利益]]+(テーブル1[[#This Row],[仕入価格]]-(テーブル1[[#This Row],[仕入価格]]*0.925925925925926))</f>
        <v>#VALUE!</v>
      </c>
      <c r="AA274" s="12">
        <f>IF(テーブル1[[#This Row],[仕入先]]="楽天",F274*リスト!$E$12,IF(テーブル1[[#This Row],[仕入先]]="Yahooショップ",F274*リスト!$E$13,))</f>
        <v>0</v>
      </c>
      <c r="AB274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75" spans="1:28" x14ac:dyDescent="0.15">
      <c r="A275" s="2" t="str">
        <f t="shared" si="4"/>
        <v/>
      </c>
      <c r="C275" s="3"/>
      <c r="D275" s="3"/>
      <c r="E275" s="11"/>
      <c r="F275" s="4"/>
      <c r="G275" s="6"/>
      <c r="H275" s="6"/>
      <c r="I275" s="6" t="str">
        <f>IF(テーブル1[[#This Row],[商品価格]]="","",SUM(G275:H275))</f>
        <v/>
      </c>
      <c r="J275" s="7"/>
      <c r="K275" s="19" t="str">
        <f>IF(テーブル1[[#This Row],[商品価格]]="","",テーブル1[[#This Row],[商品価格]]*テーブル1[[#This Row],[落札手数料%]])</f>
        <v/>
      </c>
      <c r="L275" s="19" t="str">
        <f>IF(テーブル1[[#This Row],[送料]]="","",テーブル1[[#This Row],[送料]]*テーブル1[[#This Row],[落札手数料%]])</f>
        <v/>
      </c>
      <c r="M275" s="19" t="str">
        <f>IF(テーブル1[[#This Row],[売上金額]]="","",テーブル1[[#This Row],[売上金額]]*($Y$2/100)+0.3)</f>
        <v/>
      </c>
      <c r="N275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75" s="4"/>
      <c r="P275" s="20" t="str">
        <f>IF(テーブル1[[#This Row],[為替]]="","",テーブル1[[#This Row],[売上総計$]]*テーブル1[[#This Row],[為替]])</f>
        <v/>
      </c>
      <c r="Q275" s="4"/>
      <c r="R275" s="11"/>
      <c r="S275" s="18"/>
      <c r="T275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Row],[送料割引%]]/100))+AB275</f>
        <v>#VALUE!</v>
      </c>
      <c r="U275" s="21" t="e">
        <f>IF(テーブル1[[#This Row],[利益]]="","",テーブル1[[#This Row],[利益]]/(テーブル1[[#This Row],[売上金額]]*テーブル1[[#This Row],[為替]]))</f>
        <v>#VALUE!</v>
      </c>
      <c r="V275" s="22"/>
      <c r="Z275" s="12" t="e">
        <f>テーブル1[[#This Row],[利益]]+(テーブル1[[#This Row],[仕入価格]]-(テーブル1[[#This Row],[仕入価格]]*0.925925925925926))</f>
        <v>#VALUE!</v>
      </c>
      <c r="AA275" s="12">
        <f>IF(テーブル1[[#This Row],[仕入先]]="楽天",F275*リスト!$E$12,IF(テーブル1[[#This Row],[仕入先]]="Yahooショップ",F275*リスト!$E$13,))</f>
        <v>0</v>
      </c>
      <c r="AB275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76" spans="1:28" x14ac:dyDescent="0.15">
      <c r="A276" s="2" t="str">
        <f t="shared" si="4"/>
        <v/>
      </c>
      <c r="C276" s="3"/>
      <c r="D276" s="3"/>
      <c r="E276" s="11"/>
      <c r="F276" s="4"/>
      <c r="G276" s="6"/>
      <c r="H276" s="6"/>
      <c r="I276" s="6" t="str">
        <f>IF(テーブル1[[#This Row],[商品価格]]="","",SUM(G276:H276))</f>
        <v/>
      </c>
      <c r="J276" s="7"/>
      <c r="K276" s="19" t="str">
        <f>IF(テーブル1[[#This Row],[商品価格]]="","",テーブル1[[#This Row],[商品価格]]*テーブル1[[#This Row],[落札手数料%]])</f>
        <v/>
      </c>
      <c r="L276" s="19" t="str">
        <f>IF(テーブル1[[#This Row],[送料]]="","",テーブル1[[#This Row],[送料]]*テーブル1[[#This Row],[落札手数料%]])</f>
        <v/>
      </c>
      <c r="M276" s="19" t="str">
        <f>IF(テーブル1[[#This Row],[売上金額]]="","",テーブル1[[#This Row],[売上金額]]*($Y$2/100)+0.3)</f>
        <v/>
      </c>
      <c r="N276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76" s="4"/>
      <c r="P276" s="20" t="str">
        <f>IF(テーブル1[[#This Row],[為替]]="","",テーブル1[[#This Row],[売上総計$]]*テーブル1[[#This Row],[為替]])</f>
        <v/>
      </c>
      <c r="Q276" s="4"/>
      <c r="R276" s="11"/>
      <c r="S276" s="18"/>
      <c r="T276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Row],[送料割引%]]/100))+AB276</f>
        <v>#VALUE!</v>
      </c>
      <c r="U276" s="21" t="e">
        <f>IF(テーブル1[[#This Row],[利益]]="","",テーブル1[[#This Row],[利益]]/(テーブル1[[#This Row],[売上金額]]*テーブル1[[#This Row],[為替]]))</f>
        <v>#VALUE!</v>
      </c>
      <c r="V276" s="22"/>
      <c r="Z276" s="12" t="e">
        <f>テーブル1[[#This Row],[利益]]+(テーブル1[[#This Row],[仕入価格]]-(テーブル1[[#This Row],[仕入価格]]*0.925925925925926))</f>
        <v>#VALUE!</v>
      </c>
      <c r="AA276" s="12">
        <f>IF(テーブル1[[#This Row],[仕入先]]="楽天",F276*リスト!$E$12,IF(テーブル1[[#This Row],[仕入先]]="Yahooショップ",F276*リスト!$E$13,))</f>
        <v>0</v>
      </c>
      <c r="AB276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77" spans="1:28" x14ac:dyDescent="0.15">
      <c r="A277" s="2" t="str">
        <f t="shared" si="4"/>
        <v/>
      </c>
      <c r="C277" s="3"/>
      <c r="D277" s="3"/>
      <c r="E277" s="11"/>
      <c r="F277" s="4"/>
      <c r="G277" s="6"/>
      <c r="H277" s="6"/>
      <c r="I277" s="6" t="str">
        <f>IF(テーブル1[[#This Row],[商品価格]]="","",SUM(G277:H277))</f>
        <v/>
      </c>
      <c r="J277" s="7"/>
      <c r="K277" s="19" t="str">
        <f>IF(テーブル1[[#This Row],[商品価格]]="","",テーブル1[[#This Row],[商品価格]]*テーブル1[[#This Row],[落札手数料%]])</f>
        <v/>
      </c>
      <c r="L277" s="19" t="str">
        <f>IF(テーブル1[[#This Row],[送料]]="","",テーブル1[[#This Row],[送料]]*テーブル1[[#This Row],[落札手数料%]])</f>
        <v/>
      </c>
      <c r="M277" s="19" t="str">
        <f>IF(テーブル1[[#This Row],[売上金額]]="","",テーブル1[[#This Row],[売上金額]]*($Y$2/100)+0.3)</f>
        <v/>
      </c>
      <c r="N277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77" s="4"/>
      <c r="P277" s="20" t="str">
        <f>IF(テーブル1[[#This Row],[為替]]="","",テーブル1[[#This Row],[売上総計$]]*テーブル1[[#This Row],[為替]])</f>
        <v/>
      </c>
      <c r="Q277" s="4"/>
      <c r="R277" s="11"/>
      <c r="S277" s="18"/>
      <c r="T277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Row],[送料割引%]]/100))+AB277</f>
        <v>#VALUE!</v>
      </c>
      <c r="U277" s="21" t="e">
        <f>IF(テーブル1[[#This Row],[利益]]="","",テーブル1[[#This Row],[利益]]/(テーブル1[[#This Row],[売上金額]]*テーブル1[[#This Row],[為替]]))</f>
        <v>#VALUE!</v>
      </c>
      <c r="V277" s="22"/>
      <c r="Z277" s="12" t="e">
        <f>テーブル1[[#This Row],[利益]]+(テーブル1[[#This Row],[仕入価格]]-(テーブル1[[#This Row],[仕入価格]]*0.925925925925926))</f>
        <v>#VALUE!</v>
      </c>
      <c r="AA277" s="12">
        <f>IF(テーブル1[[#This Row],[仕入先]]="楽天",F277*リスト!$E$12,IF(テーブル1[[#This Row],[仕入先]]="Yahooショップ",F277*リスト!$E$13,))</f>
        <v>0</v>
      </c>
      <c r="AB277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78" spans="1:28" x14ac:dyDescent="0.15">
      <c r="A278" s="2" t="str">
        <f t="shared" si="4"/>
        <v/>
      </c>
      <c r="C278" s="3"/>
      <c r="D278" s="3"/>
      <c r="E278" s="11"/>
      <c r="F278" s="4"/>
      <c r="G278" s="6"/>
      <c r="H278" s="6"/>
      <c r="I278" s="6" t="str">
        <f>IF(テーブル1[[#This Row],[商品価格]]="","",SUM(G278:H278))</f>
        <v/>
      </c>
      <c r="J278" s="7"/>
      <c r="K278" s="19" t="str">
        <f>IF(テーブル1[[#This Row],[商品価格]]="","",テーブル1[[#This Row],[商品価格]]*テーブル1[[#This Row],[落札手数料%]])</f>
        <v/>
      </c>
      <c r="L278" s="19" t="str">
        <f>IF(テーブル1[[#This Row],[送料]]="","",テーブル1[[#This Row],[送料]]*テーブル1[[#This Row],[落札手数料%]])</f>
        <v/>
      </c>
      <c r="M278" s="19" t="str">
        <f>IF(テーブル1[[#This Row],[売上金額]]="","",テーブル1[[#This Row],[売上金額]]*($Y$2/100)+0.3)</f>
        <v/>
      </c>
      <c r="N278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78" s="4"/>
      <c r="P278" s="20" t="str">
        <f>IF(テーブル1[[#This Row],[為替]]="","",テーブル1[[#This Row],[売上総計$]]*テーブル1[[#This Row],[為替]])</f>
        <v/>
      </c>
      <c r="Q278" s="4"/>
      <c r="R278" s="11"/>
      <c r="S278" s="18"/>
      <c r="T278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Row],[送料割引%]]/100))+AB278</f>
        <v>#VALUE!</v>
      </c>
      <c r="U278" s="21" t="e">
        <f>IF(テーブル1[[#This Row],[利益]]="","",テーブル1[[#This Row],[利益]]/(テーブル1[[#This Row],[売上金額]]*テーブル1[[#This Row],[為替]]))</f>
        <v>#VALUE!</v>
      </c>
      <c r="V278" s="22"/>
      <c r="Z278" s="12" t="e">
        <f>テーブル1[[#This Row],[利益]]+(テーブル1[[#This Row],[仕入価格]]-(テーブル1[[#This Row],[仕入価格]]*0.925925925925926))</f>
        <v>#VALUE!</v>
      </c>
      <c r="AA278" s="12">
        <f>IF(テーブル1[[#This Row],[仕入先]]="楽天",F278*リスト!$E$12,IF(テーブル1[[#This Row],[仕入先]]="Yahooショップ",F278*リスト!$E$13,))</f>
        <v>0</v>
      </c>
      <c r="AB278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79" spans="1:28" x14ac:dyDescent="0.15">
      <c r="A279" s="2" t="str">
        <f t="shared" si="4"/>
        <v/>
      </c>
      <c r="C279" s="3"/>
      <c r="D279" s="3"/>
      <c r="E279" s="11"/>
      <c r="F279" s="4"/>
      <c r="G279" s="6"/>
      <c r="H279" s="6"/>
      <c r="I279" s="6" t="str">
        <f>IF(テーブル1[[#This Row],[商品価格]]="","",SUM(G279:H279))</f>
        <v/>
      </c>
      <c r="J279" s="7"/>
      <c r="K279" s="19" t="str">
        <f>IF(テーブル1[[#This Row],[商品価格]]="","",テーブル1[[#This Row],[商品価格]]*テーブル1[[#This Row],[落札手数料%]])</f>
        <v/>
      </c>
      <c r="L279" s="19" t="str">
        <f>IF(テーブル1[[#This Row],[送料]]="","",テーブル1[[#This Row],[送料]]*テーブル1[[#This Row],[落札手数料%]])</f>
        <v/>
      </c>
      <c r="M279" s="19" t="str">
        <f>IF(テーブル1[[#This Row],[売上金額]]="","",テーブル1[[#This Row],[売上金額]]*($Y$2/100)+0.3)</f>
        <v/>
      </c>
      <c r="N279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79" s="4"/>
      <c r="P279" s="20" t="str">
        <f>IF(テーブル1[[#This Row],[為替]]="","",テーブル1[[#This Row],[売上総計$]]*テーブル1[[#This Row],[為替]])</f>
        <v/>
      </c>
      <c r="Q279" s="4"/>
      <c r="R279" s="11"/>
      <c r="S279" s="18"/>
      <c r="T279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Row],[送料割引%]]/100))+AB279</f>
        <v>#VALUE!</v>
      </c>
      <c r="U279" s="21" t="e">
        <f>IF(テーブル1[[#This Row],[利益]]="","",テーブル1[[#This Row],[利益]]/(テーブル1[[#This Row],[売上金額]]*テーブル1[[#This Row],[為替]]))</f>
        <v>#VALUE!</v>
      </c>
      <c r="V279" s="22"/>
      <c r="Z279" s="12" t="e">
        <f>テーブル1[[#This Row],[利益]]+(テーブル1[[#This Row],[仕入価格]]-(テーブル1[[#This Row],[仕入価格]]*0.925925925925926))</f>
        <v>#VALUE!</v>
      </c>
      <c r="AA279" s="12">
        <f>IF(テーブル1[[#This Row],[仕入先]]="楽天",F279*リスト!$E$12,IF(テーブル1[[#This Row],[仕入先]]="Yahooショップ",F279*リスト!$E$13,))</f>
        <v>0</v>
      </c>
      <c r="AB279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80" spans="1:28" x14ac:dyDescent="0.15">
      <c r="A280" s="2" t="str">
        <f t="shared" si="4"/>
        <v/>
      </c>
      <c r="C280" s="3"/>
      <c r="D280" s="3"/>
      <c r="E280" s="11"/>
      <c r="F280" s="4"/>
      <c r="G280" s="6"/>
      <c r="H280" s="6"/>
      <c r="I280" s="6" t="str">
        <f>IF(テーブル1[[#This Row],[商品価格]]="","",SUM(G280:H280))</f>
        <v/>
      </c>
      <c r="J280" s="7"/>
      <c r="K280" s="19" t="str">
        <f>IF(テーブル1[[#This Row],[商品価格]]="","",テーブル1[[#This Row],[商品価格]]*テーブル1[[#This Row],[落札手数料%]])</f>
        <v/>
      </c>
      <c r="L280" s="19" t="str">
        <f>IF(テーブル1[[#This Row],[送料]]="","",テーブル1[[#This Row],[送料]]*テーブル1[[#This Row],[落札手数料%]])</f>
        <v/>
      </c>
      <c r="M280" s="19" t="str">
        <f>IF(テーブル1[[#This Row],[売上金額]]="","",テーブル1[[#This Row],[売上金額]]*($Y$2/100)+0.3)</f>
        <v/>
      </c>
      <c r="N280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80" s="4"/>
      <c r="P280" s="20" t="str">
        <f>IF(テーブル1[[#This Row],[為替]]="","",テーブル1[[#This Row],[売上総計$]]*テーブル1[[#This Row],[為替]])</f>
        <v/>
      </c>
      <c r="Q280" s="4"/>
      <c r="R280" s="11"/>
      <c r="S280" s="18"/>
      <c r="T280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Row],[送料割引%]]/100))+AB280</f>
        <v>#VALUE!</v>
      </c>
      <c r="U280" s="21" t="e">
        <f>IF(テーブル1[[#This Row],[利益]]="","",テーブル1[[#This Row],[利益]]/(テーブル1[[#This Row],[売上金額]]*テーブル1[[#This Row],[為替]]))</f>
        <v>#VALUE!</v>
      </c>
      <c r="V280" s="22"/>
      <c r="Z280" s="12" t="e">
        <f>テーブル1[[#This Row],[利益]]+(テーブル1[[#This Row],[仕入価格]]-(テーブル1[[#This Row],[仕入価格]]*0.925925925925926))</f>
        <v>#VALUE!</v>
      </c>
      <c r="AA280" s="12">
        <f>IF(テーブル1[[#This Row],[仕入先]]="楽天",F280*リスト!$E$12,IF(テーブル1[[#This Row],[仕入先]]="Yahooショップ",F280*リスト!$E$13,))</f>
        <v>0</v>
      </c>
      <c r="AB280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81" spans="1:28" x14ac:dyDescent="0.15">
      <c r="A281" s="2" t="str">
        <f t="shared" si="4"/>
        <v/>
      </c>
      <c r="C281" s="3"/>
      <c r="D281" s="3"/>
      <c r="E281" s="11"/>
      <c r="F281" s="4"/>
      <c r="G281" s="6"/>
      <c r="H281" s="6"/>
      <c r="I281" s="6" t="str">
        <f>IF(テーブル1[[#This Row],[商品価格]]="","",SUM(G281:H281))</f>
        <v/>
      </c>
      <c r="J281" s="7"/>
      <c r="K281" s="19" t="str">
        <f>IF(テーブル1[[#This Row],[商品価格]]="","",テーブル1[[#This Row],[商品価格]]*テーブル1[[#This Row],[落札手数料%]])</f>
        <v/>
      </c>
      <c r="L281" s="19" t="str">
        <f>IF(テーブル1[[#This Row],[送料]]="","",テーブル1[[#This Row],[送料]]*テーブル1[[#This Row],[落札手数料%]])</f>
        <v/>
      </c>
      <c r="M281" s="19" t="str">
        <f>IF(テーブル1[[#This Row],[売上金額]]="","",テーブル1[[#This Row],[売上金額]]*($Y$2/100)+0.3)</f>
        <v/>
      </c>
      <c r="N281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81" s="4"/>
      <c r="P281" s="20" t="str">
        <f>IF(テーブル1[[#This Row],[為替]]="","",テーブル1[[#This Row],[売上総計$]]*テーブル1[[#This Row],[為替]])</f>
        <v/>
      </c>
      <c r="Q281" s="4"/>
      <c r="R281" s="11"/>
      <c r="S281" s="18"/>
      <c r="T281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Row],[送料割引%]]/100))+AB281</f>
        <v>#VALUE!</v>
      </c>
      <c r="U281" s="21" t="e">
        <f>IF(テーブル1[[#This Row],[利益]]="","",テーブル1[[#This Row],[利益]]/(テーブル1[[#This Row],[売上金額]]*テーブル1[[#This Row],[為替]]))</f>
        <v>#VALUE!</v>
      </c>
      <c r="V281" s="22"/>
      <c r="Z281" s="12" t="e">
        <f>テーブル1[[#This Row],[利益]]+(テーブル1[[#This Row],[仕入価格]]-(テーブル1[[#This Row],[仕入価格]]*0.925925925925926))</f>
        <v>#VALUE!</v>
      </c>
      <c r="AA281" s="12">
        <f>IF(テーブル1[[#This Row],[仕入先]]="楽天",F281*リスト!$E$12,IF(テーブル1[[#This Row],[仕入先]]="Yahooショップ",F281*リスト!$E$13,))</f>
        <v>0</v>
      </c>
      <c r="AB281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82" spans="1:28" x14ac:dyDescent="0.15">
      <c r="A282" s="2" t="str">
        <f t="shared" si="4"/>
        <v/>
      </c>
      <c r="C282" s="3"/>
      <c r="D282" s="3"/>
      <c r="E282" s="11"/>
      <c r="F282" s="4"/>
      <c r="G282" s="6"/>
      <c r="H282" s="6"/>
      <c r="I282" s="6" t="str">
        <f>IF(テーブル1[[#This Row],[商品価格]]="","",SUM(G282:H282))</f>
        <v/>
      </c>
      <c r="J282" s="7"/>
      <c r="K282" s="19" t="str">
        <f>IF(テーブル1[[#This Row],[商品価格]]="","",テーブル1[[#This Row],[商品価格]]*テーブル1[[#This Row],[落札手数料%]])</f>
        <v/>
      </c>
      <c r="L282" s="19" t="str">
        <f>IF(テーブル1[[#This Row],[送料]]="","",テーブル1[[#This Row],[送料]]*テーブル1[[#This Row],[落札手数料%]])</f>
        <v/>
      </c>
      <c r="M282" s="19" t="str">
        <f>IF(テーブル1[[#This Row],[売上金額]]="","",テーブル1[[#This Row],[売上金額]]*($Y$2/100)+0.3)</f>
        <v/>
      </c>
      <c r="N282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82" s="4"/>
      <c r="P282" s="20" t="str">
        <f>IF(テーブル1[[#This Row],[為替]]="","",テーブル1[[#This Row],[売上総計$]]*テーブル1[[#This Row],[為替]])</f>
        <v/>
      </c>
      <c r="Q282" s="4"/>
      <c r="R282" s="11"/>
      <c r="S282" s="18"/>
      <c r="T282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Row],[送料割引%]]/100))+AB282</f>
        <v>#VALUE!</v>
      </c>
      <c r="U282" s="21" t="e">
        <f>IF(テーブル1[[#This Row],[利益]]="","",テーブル1[[#This Row],[利益]]/(テーブル1[[#This Row],[売上金額]]*テーブル1[[#This Row],[為替]]))</f>
        <v>#VALUE!</v>
      </c>
      <c r="V282" s="22"/>
      <c r="Z282" s="12" t="e">
        <f>テーブル1[[#This Row],[利益]]+(テーブル1[[#This Row],[仕入価格]]-(テーブル1[[#This Row],[仕入価格]]*0.925925925925926))</f>
        <v>#VALUE!</v>
      </c>
      <c r="AA282" s="12">
        <f>IF(テーブル1[[#This Row],[仕入先]]="楽天",F282*リスト!$E$12,IF(テーブル1[[#This Row],[仕入先]]="Yahooショップ",F282*リスト!$E$13,))</f>
        <v>0</v>
      </c>
      <c r="AB282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83" spans="1:28" x14ac:dyDescent="0.15">
      <c r="A283" s="2" t="str">
        <f t="shared" si="4"/>
        <v/>
      </c>
      <c r="C283" s="3"/>
      <c r="D283" s="3"/>
      <c r="E283" s="11"/>
      <c r="F283" s="4"/>
      <c r="G283" s="6"/>
      <c r="H283" s="6"/>
      <c r="I283" s="6" t="str">
        <f>IF(テーブル1[[#This Row],[商品価格]]="","",SUM(G283:H283))</f>
        <v/>
      </c>
      <c r="J283" s="7"/>
      <c r="K283" s="19" t="str">
        <f>IF(テーブル1[[#This Row],[商品価格]]="","",テーブル1[[#This Row],[商品価格]]*テーブル1[[#This Row],[落札手数料%]])</f>
        <v/>
      </c>
      <c r="L283" s="19" t="str">
        <f>IF(テーブル1[[#This Row],[送料]]="","",テーブル1[[#This Row],[送料]]*テーブル1[[#This Row],[落札手数料%]])</f>
        <v/>
      </c>
      <c r="M283" s="19" t="str">
        <f>IF(テーブル1[[#This Row],[売上金額]]="","",テーブル1[[#This Row],[売上金額]]*($Y$2/100)+0.3)</f>
        <v/>
      </c>
      <c r="N283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83" s="4"/>
      <c r="P283" s="20" t="str">
        <f>IF(テーブル1[[#This Row],[為替]]="","",テーブル1[[#This Row],[売上総計$]]*テーブル1[[#This Row],[為替]])</f>
        <v/>
      </c>
      <c r="Q283" s="4"/>
      <c r="R283" s="11"/>
      <c r="S283" s="18"/>
      <c r="T283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Row],[送料割引%]]/100))+AB283</f>
        <v>#VALUE!</v>
      </c>
      <c r="U283" s="21" t="e">
        <f>IF(テーブル1[[#This Row],[利益]]="","",テーブル1[[#This Row],[利益]]/(テーブル1[[#This Row],[売上金額]]*テーブル1[[#This Row],[為替]]))</f>
        <v>#VALUE!</v>
      </c>
      <c r="V283" s="22"/>
      <c r="Z283" s="12" t="e">
        <f>テーブル1[[#This Row],[利益]]+(テーブル1[[#This Row],[仕入価格]]-(テーブル1[[#This Row],[仕入価格]]*0.925925925925926))</f>
        <v>#VALUE!</v>
      </c>
      <c r="AA283" s="12">
        <f>IF(テーブル1[[#This Row],[仕入先]]="楽天",F283*リスト!$E$12,IF(テーブル1[[#This Row],[仕入先]]="Yahooショップ",F283*リスト!$E$13,))</f>
        <v>0</v>
      </c>
      <c r="AB283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84" spans="1:28" x14ac:dyDescent="0.15">
      <c r="A284" s="2" t="str">
        <f t="shared" si="4"/>
        <v/>
      </c>
      <c r="C284" s="3"/>
      <c r="D284" s="3"/>
      <c r="E284" s="11"/>
      <c r="F284" s="4"/>
      <c r="G284" s="6"/>
      <c r="H284" s="6"/>
      <c r="I284" s="6" t="str">
        <f>IF(テーブル1[[#This Row],[商品価格]]="","",SUM(G284:H284))</f>
        <v/>
      </c>
      <c r="J284" s="7"/>
      <c r="K284" s="19" t="str">
        <f>IF(テーブル1[[#This Row],[商品価格]]="","",テーブル1[[#This Row],[商品価格]]*テーブル1[[#This Row],[落札手数料%]])</f>
        <v/>
      </c>
      <c r="L284" s="19" t="str">
        <f>IF(テーブル1[[#This Row],[送料]]="","",テーブル1[[#This Row],[送料]]*テーブル1[[#This Row],[落札手数料%]])</f>
        <v/>
      </c>
      <c r="M284" s="19" t="str">
        <f>IF(テーブル1[[#This Row],[売上金額]]="","",テーブル1[[#This Row],[売上金額]]*($Y$2/100)+0.3)</f>
        <v/>
      </c>
      <c r="N284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84" s="4"/>
      <c r="P284" s="20" t="str">
        <f>IF(テーブル1[[#This Row],[為替]]="","",テーブル1[[#This Row],[売上総計$]]*テーブル1[[#This Row],[為替]])</f>
        <v/>
      </c>
      <c r="Q284" s="4"/>
      <c r="R284" s="11"/>
      <c r="S284" s="18"/>
      <c r="T284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Row],[送料割引%]]/100))+AB284</f>
        <v>#VALUE!</v>
      </c>
      <c r="U284" s="21" t="e">
        <f>IF(テーブル1[[#This Row],[利益]]="","",テーブル1[[#This Row],[利益]]/(テーブル1[[#This Row],[売上金額]]*テーブル1[[#This Row],[為替]]))</f>
        <v>#VALUE!</v>
      </c>
      <c r="V284" s="22"/>
      <c r="Z284" s="12" t="e">
        <f>テーブル1[[#This Row],[利益]]+(テーブル1[[#This Row],[仕入価格]]-(テーブル1[[#This Row],[仕入価格]]*0.925925925925926))</f>
        <v>#VALUE!</v>
      </c>
      <c r="AA284" s="12">
        <f>IF(テーブル1[[#This Row],[仕入先]]="楽天",F284*リスト!$E$12,IF(テーブル1[[#This Row],[仕入先]]="Yahooショップ",F284*リスト!$E$13,))</f>
        <v>0</v>
      </c>
      <c r="AB284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85" spans="1:28" x14ac:dyDescent="0.15">
      <c r="A285" s="2" t="str">
        <f t="shared" si="4"/>
        <v/>
      </c>
      <c r="C285" s="3"/>
      <c r="D285" s="3"/>
      <c r="E285" s="11"/>
      <c r="F285" s="4"/>
      <c r="G285" s="6"/>
      <c r="H285" s="6"/>
      <c r="I285" s="6" t="str">
        <f>IF(テーブル1[[#This Row],[商品価格]]="","",SUM(G285:H285))</f>
        <v/>
      </c>
      <c r="J285" s="7"/>
      <c r="K285" s="19" t="str">
        <f>IF(テーブル1[[#This Row],[商品価格]]="","",テーブル1[[#This Row],[商品価格]]*テーブル1[[#This Row],[落札手数料%]])</f>
        <v/>
      </c>
      <c r="L285" s="19" t="str">
        <f>IF(テーブル1[[#This Row],[送料]]="","",テーブル1[[#This Row],[送料]]*テーブル1[[#This Row],[落札手数料%]])</f>
        <v/>
      </c>
      <c r="M285" s="19" t="str">
        <f>IF(テーブル1[[#This Row],[売上金額]]="","",テーブル1[[#This Row],[売上金額]]*($Y$2/100)+0.3)</f>
        <v/>
      </c>
      <c r="N285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85" s="4"/>
      <c r="P285" s="20" t="str">
        <f>IF(テーブル1[[#This Row],[為替]]="","",テーブル1[[#This Row],[売上総計$]]*テーブル1[[#This Row],[為替]])</f>
        <v/>
      </c>
      <c r="Q285" s="4"/>
      <c r="R285" s="11"/>
      <c r="S285" s="18"/>
      <c r="T285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Row],[送料割引%]]/100))+AB285</f>
        <v>#VALUE!</v>
      </c>
      <c r="U285" s="21" t="e">
        <f>IF(テーブル1[[#This Row],[利益]]="","",テーブル1[[#This Row],[利益]]/(テーブル1[[#This Row],[売上金額]]*テーブル1[[#This Row],[為替]]))</f>
        <v>#VALUE!</v>
      </c>
      <c r="V285" s="22"/>
      <c r="Z285" s="12" t="e">
        <f>テーブル1[[#This Row],[利益]]+(テーブル1[[#This Row],[仕入価格]]-(テーブル1[[#This Row],[仕入価格]]*0.925925925925926))</f>
        <v>#VALUE!</v>
      </c>
      <c r="AA285" s="12">
        <f>IF(テーブル1[[#This Row],[仕入先]]="楽天",F285*リスト!$E$12,IF(テーブル1[[#This Row],[仕入先]]="Yahooショップ",F285*リスト!$E$13,))</f>
        <v>0</v>
      </c>
      <c r="AB285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86" spans="1:28" x14ac:dyDescent="0.15">
      <c r="A286" s="2" t="str">
        <f t="shared" si="4"/>
        <v/>
      </c>
      <c r="C286" s="3"/>
      <c r="D286" s="3"/>
      <c r="E286" s="11"/>
      <c r="F286" s="4"/>
      <c r="G286" s="6"/>
      <c r="H286" s="6"/>
      <c r="I286" s="6" t="str">
        <f>IF(テーブル1[[#This Row],[商品価格]]="","",SUM(G286:H286))</f>
        <v/>
      </c>
      <c r="J286" s="7"/>
      <c r="K286" s="19" t="str">
        <f>IF(テーブル1[[#This Row],[商品価格]]="","",テーブル1[[#This Row],[商品価格]]*テーブル1[[#This Row],[落札手数料%]])</f>
        <v/>
      </c>
      <c r="L286" s="19" t="str">
        <f>IF(テーブル1[[#This Row],[送料]]="","",テーブル1[[#This Row],[送料]]*テーブル1[[#This Row],[落札手数料%]])</f>
        <v/>
      </c>
      <c r="M286" s="19" t="str">
        <f>IF(テーブル1[[#This Row],[売上金額]]="","",テーブル1[[#This Row],[売上金額]]*($Y$2/100)+0.3)</f>
        <v/>
      </c>
      <c r="N286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86" s="4"/>
      <c r="P286" s="20" t="str">
        <f>IF(テーブル1[[#This Row],[為替]]="","",テーブル1[[#This Row],[売上総計$]]*テーブル1[[#This Row],[為替]])</f>
        <v/>
      </c>
      <c r="Q286" s="4"/>
      <c r="R286" s="11"/>
      <c r="S286" s="18"/>
      <c r="T286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Row],[送料割引%]]/100))+AB286</f>
        <v>#VALUE!</v>
      </c>
      <c r="U286" s="21" t="e">
        <f>IF(テーブル1[[#This Row],[利益]]="","",テーブル1[[#This Row],[利益]]/(テーブル1[[#This Row],[売上金額]]*テーブル1[[#This Row],[為替]]))</f>
        <v>#VALUE!</v>
      </c>
      <c r="V286" s="22"/>
      <c r="Z286" s="12" t="e">
        <f>テーブル1[[#This Row],[利益]]+(テーブル1[[#This Row],[仕入価格]]-(テーブル1[[#This Row],[仕入価格]]*0.925925925925926))</f>
        <v>#VALUE!</v>
      </c>
      <c r="AA286" s="12">
        <f>IF(テーブル1[[#This Row],[仕入先]]="楽天",F286*リスト!$E$12,IF(テーブル1[[#This Row],[仕入先]]="Yahooショップ",F286*リスト!$E$13,))</f>
        <v>0</v>
      </c>
      <c r="AB286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87" spans="1:28" x14ac:dyDescent="0.15">
      <c r="A287" s="2" t="str">
        <f t="shared" si="4"/>
        <v/>
      </c>
      <c r="C287" s="3"/>
      <c r="D287" s="3"/>
      <c r="E287" s="11"/>
      <c r="F287" s="4"/>
      <c r="G287" s="6"/>
      <c r="H287" s="6"/>
      <c r="I287" s="6" t="str">
        <f>IF(テーブル1[[#This Row],[商品価格]]="","",SUM(G287:H287))</f>
        <v/>
      </c>
      <c r="J287" s="7"/>
      <c r="K287" s="19" t="str">
        <f>IF(テーブル1[[#This Row],[商品価格]]="","",テーブル1[[#This Row],[商品価格]]*テーブル1[[#This Row],[落札手数料%]])</f>
        <v/>
      </c>
      <c r="L287" s="19" t="str">
        <f>IF(テーブル1[[#This Row],[送料]]="","",テーブル1[[#This Row],[送料]]*テーブル1[[#This Row],[落札手数料%]])</f>
        <v/>
      </c>
      <c r="M287" s="19" t="str">
        <f>IF(テーブル1[[#This Row],[売上金額]]="","",テーブル1[[#This Row],[売上金額]]*($Y$2/100)+0.3)</f>
        <v/>
      </c>
      <c r="N287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87" s="4"/>
      <c r="P287" s="20" t="str">
        <f>IF(テーブル1[[#This Row],[為替]]="","",テーブル1[[#This Row],[売上総計$]]*テーブル1[[#This Row],[為替]])</f>
        <v/>
      </c>
      <c r="Q287" s="4"/>
      <c r="R287" s="11"/>
      <c r="S287" s="18"/>
      <c r="T287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Row],[送料割引%]]/100))+AB287</f>
        <v>#VALUE!</v>
      </c>
      <c r="U287" s="21" t="e">
        <f>IF(テーブル1[[#This Row],[利益]]="","",テーブル1[[#This Row],[利益]]/(テーブル1[[#This Row],[売上金額]]*テーブル1[[#This Row],[為替]]))</f>
        <v>#VALUE!</v>
      </c>
      <c r="V287" s="22"/>
      <c r="Z287" s="12" t="e">
        <f>テーブル1[[#This Row],[利益]]+(テーブル1[[#This Row],[仕入価格]]-(テーブル1[[#This Row],[仕入価格]]*0.925925925925926))</f>
        <v>#VALUE!</v>
      </c>
      <c r="AA287" s="12">
        <f>IF(テーブル1[[#This Row],[仕入先]]="楽天",F287*リスト!$E$12,IF(テーブル1[[#This Row],[仕入先]]="Yahooショップ",F287*リスト!$E$13,))</f>
        <v>0</v>
      </c>
      <c r="AB287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88" spans="1:28" x14ac:dyDescent="0.15">
      <c r="A288" s="2" t="str">
        <f t="shared" si="4"/>
        <v/>
      </c>
      <c r="C288" s="3"/>
      <c r="D288" s="3"/>
      <c r="E288" s="11"/>
      <c r="F288" s="4"/>
      <c r="G288" s="6"/>
      <c r="H288" s="6"/>
      <c r="I288" s="6" t="str">
        <f>IF(テーブル1[[#This Row],[商品価格]]="","",SUM(G288:H288))</f>
        <v/>
      </c>
      <c r="J288" s="7"/>
      <c r="K288" s="19" t="str">
        <f>IF(テーブル1[[#This Row],[商品価格]]="","",テーブル1[[#This Row],[商品価格]]*テーブル1[[#This Row],[落札手数料%]])</f>
        <v/>
      </c>
      <c r="L288" s="19" t="str">
        <f>IF(テーブル1[[#This Row],[送料]]="","",テーブル1[[#This Row],[送料]]*テーブル1[[#This Row],[落札手数料%]])</f>
        <v/>
      </c>
      <c r="M288" s="19" t="str">
        <f>IF(テーブル1[[#This Row],[売上金額]]="","",テーブル1[[#This Row],[売上金額]]*($Y$2/100)+0.3)</f>
        <v/>
      </c>
      <c r="N288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88" s="4"/>
      <c r="P288" s="20" t="str">
        <f>IF(テーブル1[[#This Row],[為替]]="","",テーブル1[[#This Row],[売上総計$]]*テーブル1[[#This Row],[為替]])</f>
        <v/>
      </c>
      <c r="Q288" s="4"/>
      <c r="R288" s="11"/>
      <c r="S288" s="18"/>
      <c r="T288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Row],[送料割引%]]/100))+AB288</f>
        <v>#VALUE!</v>
      </c>
      <c r="U288" s="21" t="e">
        <f>IF(テーブル1[[#This Row],[利益]]="","",テーブル1[[#This Row],[利益]]/(テーブル1[[#This Row],[売上金額]]*テーブル1[[#This Row],[為替]]))</f>
        <v>#VALUE!</v>
      </c>
      <c r="V288" s="22"/>
      <c r="Z288" s="12" t="e">
        <f>テーブル1[[#This Row],[利益]]+(テーブル1[[#This Row],[仕入価格]]-(テーブル1[[#This Row],[仕入価格]]*0.925925925925926))</f>
        <v>#VALUE!</v>
      </c>
      <c r="AA288" s="12">
        <f>IF(テーブル1[[#This Row],[仕入先]]="楽天",F288*リスト!$E$12,IF(テーブル1[[#This Row],[仕入先]]="Yahooショップ",F288*リスト!$E$13,))</f>
        <v>0</v>
      </c>
      <c r="AB288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89" spans="1:28" x14ac:dyDescent="0.15">
      <c r="A289" s="2" t="str">
        <f t="shared" si="4"/>
        <v/>
      </c>
      <c r="C289" s="3"/>
      <c r="D289" s="3"/>
      <c r="E289" s="11"/>
      <c r="F289" s="4"/>
      <c r="G289" s="6"/>
      <c r="H289" s="6"/>
      <c r="I289" s="6" t="str">
        <f>IF(テーブル1[[#This Row],[商品価格]]="","",SUM(G289:H289))</f>
        <v/>
      </c>
      <c r="J289" s="7"/>
      <c r="K289" s="19" t="str">
        <f>IF(テーブル1[[#This Row],[商品価格]]="","",テーブル1[[#This Row],[商品価格]]*テーブル1[[#This Row],[落札手数料%]])</f>
        <v/>
      </c>
      <c r="L289" s="19" t="str">
        <f>IF(テーブル1[[#This Row],[送料]]="","",テーブル1[[#This Row],[送料]]*テーブル1[[#This Row],[落札手数料%]])</f>
        <v/>
      </c>
      <c r="M289" s="19" t="str">
        <f>IF(テーブル1[[#This Row],[売上金額]]="","",テーブル1[[#This Row],[売上金額]]*($Y$2/100)+0.3)</f>
        <v/>
      </c>
      <c r="N289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89" s="4"/>
      <c r="P289" s="20" t="str">
        <f>IF(テーブル1[[#This Row],[為替]]="","",テーブル1[[#This Row],[売上総計$]]*テーブル1[[#This Row],[為替]])</f>
        <v/>
      </c>
      <c r="Q289" s="4"/>
      <c r="R289" s="11"/>
      <c r="S289" s="18"/>
      <c r="T289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Row],[送料割引%]]/100))+AB289</f>
        <v>#VALUE!</v>
      </c>
      <c r="U289" s="21" t="e">
        <f>IF(テーブル1[[#This Row],[利益]]="","",テーブル1[[#This Row],[利益]]/(テーブル1[[#This Row],[売上金額]]*テーブル1[[#This Row],[為替]]))</f>
        <v>#VALUE!</v>
      </c>
      <c r="V289" s="22"/>
      <c r="Z289" s="12" t="e">
        <f>テーブル1[[#This Row],[利益]]+(テーブル1[[#This Row],[仕入価格]]-(テーブル1[[#This Row],[仕入価格]]*0.925925925925926))</f>
        <v>#VALUE!</v>
      </c>
      <c r="AA289" s="12">
        <f>IF(テーブル1[[#This Row],[仕入先]]="楽天",F289*リスト!$E$12,IF(テーブル1[[#This Row],[仕入先]]="Yahooショップ",F289*リスト!$E$13,))</f>
        <v>0</v>
      </c>
      <c r="AB289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90" spans="1:28" x14ac:dyDescent="0.15">
      <c r="A290" s="2" t="str">
        <f t="shared" si="4"/>
        <v/>
      </c>
      <c r="C290" s="3"/>
      <c r="D290" s="3"/>
      <c r="E290" s="11"/>
      <c r="F290" s="4"/>
      <c r="G290" s="6"/>
      <c r="H290" s="6"/>
      <c r="I290" s="6" t="str">
        <f>IF(テーブル1[[#This Row],[商品価格]]="","",SUM(G290:H290))</f>
        <v/>
      </c>
      <c r="J290" s="7"/>
      <c r="K290" s="19" t="str">
        <f>IF(テーブル1[[#This Row],[商品価格]]="","",テーブル1[[#This Row],[商品価格]]*テーブル1[[#This Row],[落札手数料%]])</f>
        <v/>
      </c>
      <c r="L290" s="19" t="str">
        <f>IF(テーブル1[[#This Row],[送料]]="","",テーブル1[[#This Row],[送料]]*テーブル1[[#This Row],[落札手数料%]])</f>
        <v/>
      </c>
      <c r="M290" s="19" t="str">
        <f>IF(テーブル1[[#This Row],[売上金額]]="","",テーブル1[[#This Row],[売上金額]]*($Y$2/100)+0.3)</f>
        <v/>
      </c>
      <c r="N290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90" s="4"/>
      <c r="P290" s="20" t="str">
        <f>IF(テーブル1[[#This Row],[為替]]="","",テーブル1[[#This Row],[売上総計$]]*テーブル1[[#This Row],[為替]])</f>
        <v/>
      </c>
      <c r="Q290" s="4"/>
      <c r="R290" s="11"/>
      <c r="S290" s="18"/>
      <c r="T290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Row],[送料割引%]]/100))+AB290</f>
        <v>#VALUE!</v>
      </c>
      <c r="U290" s="21" t="e">
        <f>IF(テーブル1[[#This Row],[利益]]="","",テーブル1[[#This Row],[利益]]/(テーブル1[[#This Row],[売上金額]]*テーブル1[[#This Row],[為替]]))</f>
        <v>#VALUE!</v>
      </c>
      <c r="V290" s="22"/>
      <c r="Z290" s="12" t="e">
        <f>テーブル1[[#This Row],[利益]]+(テーブル1[[#This Row],[仕入価格]]-(テーブル1[[#This Row],[仕入価格]]*0.925925925925926))</f>
        <v>#VALUE!</v>
      </c>
      <c r="AA290" s="12">
        <f>IF(テーブル1[[#This Row],[仕入先]]="楽天",F290*リスト!$E$12,IF(テーブル1[[#This Row],[仕入先]]="Yahooショップ",F290*リスト!$E$13,))</f>
        <v>0</v>
      </c>
      <c r="AB290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91" spans="1:28" x14ac:dyDescent="0.15">
      <c r="A291" s="2" t="str">
        <f t="shared" si="4"/>
        <v/>
      </c>
      <c r="C291" s="3"/>
      <c r="D291" s="3"/>
      <c r="E291" s="11"/>
      <c r="F291" s="4"/>
      <c r="G291" s="6"/>
      <c r="H291" s="6"/>
      <c r="I291" s="6" t="str">
        <f>IF(テーブル1[[#This Row],[商品価格]]="","",SUM(G291:H291))</f>
        <v/>
      </c>
      <c r="J291" s="7"/>
      <c r="K291" s="19" t="str">
        <f>IF(テーブル1[[#This Row],[商品価格]]="","",テーブル1[[#This Row],[商品価格]]*テーブル1[[#This Row],[落札手数料%]])</f>
        <v/>
      </c>
      <c r="L291" s="19" t="str">
        <f>IF(テーブル1[[#This Row],[送料]]="","",テーブル1[[#This Row],[送料]]*テーブル1[[#This Row],[落札手数料%]])</f>
        <v/>
      </c>
      <c r="M291" s="19" t="str">
        <f>IF(テーブル1[[#This Row],[売上金額]]="","",テーブル1[[#This Row],[売上金額]]*($Y$2/100)+0.3)</f>
        <v/>
      </c>
      <c r="N291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91" s="4"/>
      <c r="P291" s="20" t="str">
        <f>IF(テーブル1[[#This Row],[為替]]="","",テーブル1[[#This Row],[売上総計$]]*テーブル1[[#This Row],[為替]])</f>
        <v/>
      </c>
      <c r="Q291" s="4"/>
      <c r="R291" s="11"/>
      <c r="S291" s="18"/>
      <c r="T291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Row],[送料割引%]]/100))+AB291</f>
        <v>#VALUE!</v>
      </c>
      <c r="U291" s="21" t="e">
        <f>IF(テーブル1[[#This Row],[利益]]="","",テーブル1[[#This Row],[利益]]/(テーブル1[[#This Row],[売上金額]]*テーブル1[[#This Row],[為替]]))</f>
        <v>#VALUE!</v>
      </c>
      <c r="V291" s="22"/>
      <c r="Z291" s="12" t="e">
        <f>テーブル1[[#This Row],[利益]]+(テーブル1[[#This Row],[仕入価格]]-(テーブル1[[#This Row],[仕入価格]]*0.925925925925926))</f>
        <v>#VALUE!</v>
      </c>
      <c r="AA291" s="12">
        <f>IF(テーブル1[[#This Row],[仕入先]]="楽天",F291*リスト!$E$12,IF(テーブル1[[#This Row],[仕入先]]="Yahooショップ",F291*リスト!$E$13,))</f>
        <v>0</v>
      </c>
      <c r="AB291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92" spans="1:28" x14ac:dyDescent="0.15">
      <c r="A292" s="2" t="str">
        <f t="shared" si="4"/>
        <v/>
      </c>
      <c r="C292" s="3"/>
      <c r="D292" s="3"/>
      <c r="E292" s="11"/>
      <c r="F292" s="4"/>
      <c r="G292" s="6"/>
      <c r="H292" s="6"/>
      <c r="I292" s="6" t="str">
        <f>IF(テーブル1[[#This Row],[商品価格]]="","",SUM(G292:H292))</f>
        <v/>
      </c>
      <c r="J292" s="7"/>
      <c r="K292" s="19" t="str">
        <f>IF(テーブル1[[#This Row],[商品価格]]="","",テーブル1[[#This Row],[商品価格]]*テーブル1[[#This Row],[落札手数料%]])</f>
        <v/>
      </c>
      <c r="L292" s="19" t="str">
        <f>IF(テーブル1[[#This Row],[送料]]="","",テーブル1[[#This Row],[送料]]*テーブル1[[#This Row],[落札手数料%]])</f>
        <v/>
      </c>
      <c r="M292" s="19" t="str">
        <f>IF(テーブル1[[#This Row],[売上金額]]="","",テーブル1[[#This Row],[売上金額]]*($Y$2/100)+0.3)</f>
        <v/>
      </c>
      <c r="N292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92" s="4"/>
      <c r="P292" s="20" t="str">
        <f>IF(テーブル1[[#This Row],[為替]]="","",テーブル1[[#This Row],[売上総計$]]*テーブル1[[#This Row],[為替]])</f>
        <v/>
      </c>
      <c r="Q292" s="4"/>
      <c r="R292" s="11"/>
      <c r="S292" s="18"/>
      <c r="T292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Row],[送料割引%]]/100))+AB292</f>
        <v>#VALUE!</v>
      </c>
      <c r="U292" s="21" t="e">
        <f>IF(テーブル1[[#This Row],[利益]]="","",テーブル1[[#This Row],[利益]]/(テーブル1[[#This Row],[売上金額]]*テーブル1[[#This Row],[為替]]))</f>
        <v>#VALUE!</v>
      </c>
      <c r="V292" s="22"/>
      <c r="Z292" s="12" t="e">
        <f>テーブル1[[#This Row],[利益]]+(テーブル1[[#This Row],[仕入価格]]-(テーブル1[[#This Row],[仕入価格]]*0.925925925925926))</f>
        <v>#VALUE!</v>
      </c>
      <c r="AA292" s="12">
        <f>IF(テーブル1[[#This Row],[仕入先]]="楽天",F292*リスト!$E$12,IF(テーブル1[[#This Row],[仕入先]]="Yahooショップ",F292*リスト!$E$13,))</f>
        <v>0</v>
      </c>
      <c r="AB292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93" spans="1:28" x14ac:dyDescent="0.15">
      <c r="A293" s="2" t="str">
        <f t="shared" si="4"/>
        <v/>
      </c>
      <c r="C293" s="3"/>
      <c r="D293" s="3"/>
      <c r="E293" s="11"/>
      <c r="F293" s="4"/>
      <c r="G293" s="6"/>
      <c r="H293" s="6"/>
      <c r="I293" s="6" t="str">
        <f>IF(テーブル1[[#This Row],[商品価格]]="","",SUM(G293:H293))</f>
        <v/>
      </c>
      <c r="J293" s="7"/>
      <c r="K293" s="19" t="str">
        <f>IF(テーブル1[[#This Row],[商品価格]]="","",テーブル1[[#This Row],[商品価格]]*テーブル1[[#This Row],[落札手数料%]])</f>
        <v/>
      </c>
      <c r="L293" s="19" t="str">
        <f>IF(テーブル1[[#This Row],[送料]]="","",テーブル1[[#This Row],[送料]]*テーブル1[[#This Row],[落札手数料%]])</f>
        <v/>
      </c>
      <c r="M293" s="19" t="str">
        <f>IF(テーブル1[[#This Row],[売上金額]]="","",テーブル1[[#This Row],[売上金額]]*($Y$2/100)+0.3)</f>
        <v/>
      </c>
      <c r="N293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93" s="4"/>
      <c r="P293" s="20" t="str">
        <f>IF(テーブル1[[#This Row],[為替]]="","",テーブル1[[#This Row],[売上総計$]]*テーブル1[[#This Row],[為替]])</f>
        <v/>
      </c>
      <c r="Q293" s="4"/>
      <c r="R293" s="11"/>
      <c r="S293" s="18"/>
      <c r="T293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Row],[送料割引%]]/100))+AB293</f>
        <v>#VALUE!</v>
      </c>
      <c r="U293" s="21" t="e">
        <f>IF(テーブル1[[#This Row],[利益]]="","",テーブル1[[#This Row],[利益]]/(テーブル1[[#This Row],[売上金額]]*テーブル1[[#This Row],[為替]]))</f>
        <v>#VALUE!</v>
      </c>
      <c r="V293" s="22"/>
      <c r="Z293" s="12" t="e">
        <f>テーブル1[[#This Row],[利益]]+(テーブル1[[#This Row],[仕入価格]]-(テーブル1[[#This Row],[仕入価格]]*0.925925925925926))</f>
        <v>#VALUE!</v>
      </c>
      <c r="AA293" s="12">
        <f>IF(テーブル1[[#This Row],[仕入先]]="楽天",F293*リスト!$E$12,IF(テーブル1[[#This Row],[仕入先]]="Yahooショップ",F293*リスト!$E$13,))</f>
        <v>0</v>
      </c>
      <c r="AB293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94" spans="1:28" x14ac:dyDescent="0.15">
      <c r="A294" s="2" t="str">
        <f t="shared" si="4"/>
        <v/>
      </c>
      <c r="C294" s="3"/>
      <c r="D294" s="3"/>
      <c r="E294" s="11"/>
      <c r="F294" s="4"/>
      <c r="G294" s="6"/>
      <c r="H294" s="6"/>
      <c r="I294" s="6" t="str">
        <f>IF(テーブル1[[#This Row],[商品価格]]="","",SUM(G294:H294))</f>
        <v/>
      </c>
      <c r="J294" s="7"/>
      <c r="K294" s="19" t="str">
        <f>IF(テーブル1[[#This Row],[商品価格]]="","",テーブル1[[#This Row],[商品価格]]*テーブル1[[#This Row],[落札手数料%]])</f>
        <v/>
      </c>
      <c r="L294" s="19" t="str">
        <f>IF(テーブル1[[#This Row],[送料]]="","",テーブル1[[#This Row],[送料]]*テーブル1[[#This Row],[落札手数料%]])</f>
        <v/>
      </c>
      <c r="M294" s="19" t="str">
        <f>IF(テーブル1[[#This Row],[売上金額]]="","",テーブル1[[#This Row],[売上金額]]*($Y$2/100)+0.3)</f>
        <v/>
      </c>
      <c r="N294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94" s="4"/>
      <c r="P294" s="20" t="str">
        <f>IF(テーブル1[[#This Row],[為替]]="","",テーブル1[[#This Row],[売上総計$]]*テーブル1[[#This Row],[為替]])</f>
        <v/>
      </c>
      <c r="Q294" s="4"/>
      <c r="R294" s="11"/>
      <c r="S294" s="18"/>
      <c r="T294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Row],[送料割引%]]/100))+AB294</f>
        <v>#VALUE!</v>
      </c>
      <c r="U294" s="21" t="e">
        <f>IF(テーブル1[[#This Row],[利益]]="","",テーブル1[[#This Row],[利益]]/(テーブル1[[#This Row],[売上金額]]*テーブル1[[#This Row],[為替]]))</f>
        <v>#VALUE!</v>
      </c>
      <c r="V294" s="22"/>
      <c r="Z294" s="12" t="e">
        <f>テーブル1[[#This Row],[利益]]+(テーブル1[[#This Row],[仕入価格]]-(テーブル1[[#This Row],[仕入価格]]*0.925925925925926))</f>
        <v>#VALUE!</v>
      </c>
      <c r="AA294" s="12">
        <f>IF(テーブル1[[#This Row],[仕入先]]="楽天",F294*リスト!$E$12,IF(テーブル1[[#This Row],[仕入先]]="Yahooショップ",F294*リスト!$E$13,))</f>
        <v>0</v>
      </c>
      <c r="AB294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95" spans="1:28" x14ac:dyDescent="0.15">
      <c r="A295" s="2" t="str">
        <f t="shared" si="4"/>
        <v/>
      </c>
      <c r="C295" s="3"/>
      <c r="D295" s="3"/>
      <c r="E295" s="11"/>
      <c r="F295" s="4"/>
      <c r="G295" s="6"/>
      <c r="H295" s="6"/>
      <c r="I295" s="6" t="str">
        <f>IF(テーブル1[[#This Row],[商品価格]]="","",SUM(G295:H295))</f>
        <v/>
      </c>
      <c r="J295" s="7"/>
      <c r="K295" s="19" t="str">
        <f>IF(テーブル1[[#This Row],[商品価格]]="","",テーブル1[[#This Row],[商品価格]]*テーブル1[[#This Row],[落札手数料%]])</f>
        <v/>
      </c>
      <c r="L295" s="19" t="str">
        <f>IF(テーブル1[[#This Row],[送料]]="","",テーブル1[[#This Row],[送料]]*テーブル1[[#This Row],[落札手数料%]])</f>
        <v/>
      </c>
      <c r="M295" s="19" t="str">
        <f>IF(テーブル1[[#This Row],[売上金額]]="","",テーブル1[[#This Row],[売上金額]]*($Y$2/100)+0.3)</f>
        <v/>
      </c>
      <c r="N295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95" s="4"/>
      <c r="P295" s="20" t="str">
        <f>IF(テーブル1[[#This Row],[為替]]="","",テーブル1[[#This Row],[売上総計$]]*テーブル1[[#This Row],[為替]])</f>
        <v/>
      </c>
      <c r="Q295" s="4"/>
      <c r="R295" s="11"/>
      <c r="S295" s="18"/>
      <c r="T295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Row],[送料割引%]]/100))+AB295</f>
        <v>#VALUE!</v>
      </c>
      <c r="U295" s="21" t="e">
        <f>IF(テーブル1[[#This Row],[利益]]="","",テーブル1[[#This Row],[利益]]/(テーブル1[[#This Row],[売上金額]]*テーブル1[[#This Row],[為替]]))</f>
        <v>#VALUE!</v>
      </c>
      <c r="V295" s="22"/>
      <c r="Z295" s="12" t="e">
        <f>テーブル1[[#This Row],[利益]]+(テーブル1[[#This Row],[仕入価格]]-(テーブル1[[#This Row],[仕入価格]]*0.925925925925926))</f>
        <v>#VALUE!</v>
      </c>
      <c r="AA295" s="12">
        <f>IF(テーブル1[[#This Row],[仕入先]]="楽天",F295*リスト!$E$12,IF(テーブル1[[#This Row],[仕入先]]="Yahooショップ",F295*リスト!$E$13,))</f>
        <v>0</v>
      </c>
      <c r="AB295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96" spans="1:28" x14ac:dyDescent="0.15">
      <c r="A296" s="2" t="str">
        <f t="shared" si="4"/>
        <v/>
      </c>
      <c r="C296" s="3"/>
      <c r="D296" s="3"/>
      <c r="E296" s="11"/>
      <c r="F296" s="4"/>
      <c r="G296" s="6"/>
      <c r="H296" s="6"/>
      <c r="I296" s="6" t="str">
        <f>IF(テーブル1[[#This Row],[商品価格]]="","",SUM(G296:H296))</f>
        <v/>
      </c>
      <c r="J296" s="7"/>
      <c r="K296" s="19" t="str">
        <f>IF(テーブル1[[#This Row],[商品価格]]="","",テーブル1[[#This Row],[商品価格]]*テーブル1[[#This Row],[落札手数料%]])</f>
        <v/>
      </c>
      <c r="L296" s="19" t="str">
        <f>IF(テーブル1[[#This Row],[送料]]="","",テーブル1[[#This Row],[送料]]*テーブル1[[#This Row],[落札手数料%]])</f>
        <v/>
      </c>
      <c r="M296" s="19" t="str">
        <f>IF(テーブル1[[#This Row],[売上金額]]="","",テーブル1[[#This Row],[売上金額]]*($Y$2/100)+0.3)</f>
        <v/>
      </c>
      <c r="N296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96" s="4"/>
      <c r="P296" s="20" t="str">
        <f>IF(テーブル1[[#This Row],[為替]]="","",テーブル1[[#This Row],[売上総計$]]*テーブル1[[#This Row],[為替]])</f>
        <v/>
      </c>
      <c r="Q296" s="4"/>
      <c r="R296" s="11"/>
      <c r="S296" s="18"/>
      <c r="T296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Row],[送料割引%]]/100))+AB296</f>
        <v>#VALUE!</v>
      </c>
      <c r="U296" s="21" t="e">
        <f>IF(テーブル1[[#This Row],[利益]]="","",テーブル1[[#This Row],[利益]]/(テーブル1[[#This Row],[売上金額]]*テーブル1[[#This Row],[為替]]))</f>
        <v>#VALUE!</v>
      </c>
      <c r="V296" s="22"/>
      <c r="Z296" s="12" t="e">
        <f>テーブル1[[#This Row],[利益]]+(テーブル1[[#This Row],[仕入価格]]-(テーブル1[[#This Row],[仕入価格]]*0.925925925925926))</f>
        <v>#VALUE!</v>
      </c>
      <c r="AA296" s="12">
        <f>IF(テーブル1[[#This Row],[仕入先]]="楽天",F296*リスト!$E$12,IF(テーブル1[[#This Row],[仕入先]]="Yahooショップ",F296*リスト!$E$13,))</f>
        <v>0</v>
      </c>
      <c r="AB296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97" spans="1:28" x14ac:dyDescent="0.15">
      <c r="A297" s="2" t="str">
        <f t="shared" si="4"/>
        <v/>
      </c>
      <c r="C297" s="3"/>
      <c r="D297" s="3"/>
      <c r="E297" s="11"/>
      <c r="F297" s="4"/>
      <c r="G297" s="6"/>
      <c r="H297" s="6"/>
      <c r="I297" s="6" t="str">
        <f>IF(テーブル1[[#This Row],[商品価格]]="","",SUM(G297:H297))</f>
        <v/>
      </c>
      <c r="J297" s="7"/>
      <c r="K297" s="19" t="str">
        <f>IF(テーブル1[[#This Row],[商品価格]]="","",テーブル1[[#This Row],[商品価格]]*テーブル1[[#This Row],[落札手数料%]])</f>
        <v/>
      </c>
      <c r="L297" s="19" t="str">
        <f>IF(テーブル1[[#This Row],[送料]]="","",テーブル1[[#This Row],[送料]]*テーブル1[[#This Row],[落札手数料%]])</f>
        <v/>
      </c>
      <c r="M297" s="19" t="str">
        <f>IF(テーブル1[[#This Row],[売上金額]]="","",テーブル1[[#This Row],[売上金額]]*($Y$2/100)+0.3)</f>
        <v/>
      </c>
      <c r="N297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97" s="4"/>
      <c r="P297" s="20" t="str">
        <f>IF(テーブル1[[#This Row],[為替]]="","",テーブル1[[#This Row],[売上総計$]]*テーブル1[[#This Row],[為替]])</f>
        <v/>
      </c>
      <c r="Q297" s="4"/>
      <c r="R297" s="11"/>
      <c r="S297" s="18"/>
      <c r="T297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Row],[送料割引%]]/100))+AB297</f>
        <v>#VALUE!</v>
      </c>
      <c r="U297" s="21" t="e">
        <f>IF(テーブル1[[#This Row],[利益]]="","",テーブル1[[#This Row],[利益]]/(テーブル1[[#This Row],[売上金額]]*テーブル1[[#This Row],[為替]]))</f>
        <v>#VALUE!</v>
      </c>
      <c r="V297" s="22"/>
      <c r="Z297" s="12" t="e">
        <f>テーブル1[[#This Row],[利益]]+(テーブル1[[#This Row],[仕入価格]]-(テーブル1[[#This Row],[仕入価格]]*0.925925925925926))</f>
        <v>#VALUE!</v>
      </c>
      <c r="AA297" s="12">
        <f>IF(テーブル1[[#This Row],[仕入先]]="楽天",F297*リスト!$E$12,IF(テーブル1[[#This Row],[仕入先]]="Yahooショップ",F297*リスト!$E$13,))</f>
        <v>0</v>
      </c>
      <c r="AB297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98" spans="1:28" x14ac:dyDescent="0.15">
      <c r="A298" s="2" t="str">
        <f t="shared" si="4"/>
        <v/>
      </c>
      <c r="C298" s="3"/>
      <c r="D298" s="3"/>
      <c r="E298" s="11"/>
      <c r="F298" s="4"/>
      <c r="G298" s="6"/>
      <c r="H298" s="6"/>
      <c r="I298" s="6" t="str">
        <f>IF(テーブル1[[#This Row],[商品価格]]="","",SUM(G298:H298))</f>
        <v/>
      </c>
      <c r="J298" s="7"/>
      <c r="K298" s="19" t="str">
        <f>IF(テーブル1[[#This Row],[商品価格]]="","",テーブル1[[#This Row],[商品価格]]*テーブル1[[#This Row],[落札手数料%]])</f>
        <v/>
      </c>
      <c r="L298" s="19" t="str">
        <f>IF(テーブル1[[#This Row],[送料]]="","",テーブル1[[#This Row],[送料]]*テーブル1[[#This Row],[落札手数料%]])</f>
        <v/>
      </c>
      <c r="M298" s="19" t="str">
        <f>IF(テーブル1[[#This Row],[売上金額]]="","",テーブル1[[#This Row],[売上金額]]*($Y$2/100)+0.3)</f>
        <v/>
      </c>
      <c r="N298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98" s="4"/>
      <c r="P298" s="20" t="str">
        <f>IF(テーブル1[[#This Row],[為替]]="","",テーブル1[[#This Row],[売上総計$]]*テーブル1[[#This Row],[為替]])</f>
        <v/>
      </c>
      <c r="Q298" s="4"/>
      <c r="R298" s="11"/>
      <c r="S298" s="18"/>
      <c r="T298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Row],[送料割引%]]/100))+AB298</f>
        <v>#VALUE!</v>
      </c>
      <c r="U298" s="21" t="e">
        <f>IF(テーブル1[[#This Row],[利益]]="","",テーブル1[[#This Row],[利益]]/(テーブル1[[#This Row],[売上金額]]*テーブル1[[#This Row],[為替]]))</f>
        <v>#VALUE!</v>
      </c>
      <c r="V298" s="22"/>
      <c r="Z298" s="12" t="e">
        <f>テーブル1[[#This Row],[利益]]+(テーブル1[[#This Row],[仕入価格]]-(テーブル1[[#This Row],[仕入価格]]*0.925925925925926))</f>
        <v>#VALUE!</v>
      </c>
      <c r="AA298" s="12">
        <f>IF(テーブル1[[#This Row],[仕入先]]="楽天",F298*リスト!$E$12,IF(テーブル1[[#This Row],[仕入先]]="Yahooショップ",F298*リスト!$E$13,))</f>
        <v>0</v>
      </c>
      <c r="AB298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299" spans="1:28" x14ac:dyDescent="0.15">
      <c r="A299" s="2" t="str">
        <f t="shared" si="4"/>
        <v/>
      </c>
      <c r="C299" s="3"/>
      <c r="D299" s="3"/>
      <c r="E299" s="11"/>
      <c r="F299" s="4"/>
      <c r="G299" s="6"/>
      <c r="H299" s="6"/>
      <c r="I299" s="6" t="str">
        <f>IF(テーブル1[[#This Row],[商品価格]]="","",SUM(G299:H299))</f>
        <v/>
      </c>
      <c r="J299" s="7"/>
      <c r="K299" s="19" t="str">
        <f>IF(テーブル1[[#This Row],[商品価格]]="","",テーブル1[[#This Row],[商品価格]]*テーブル1[[#This Row],[落札手数料%]])</f>
        <v/>
      </c>
      <c r="L299" s="19" t="str">
        <f>IF(テーブル1[[#This Row],[送料]]="","",テーブル1[[#This Row],[送料]]*テーブル1[[#This Row],[落札手数料%]])</f>
        <v/>
      </c>
      <c r="M299" s="19" t="str">
        <f>IF(テーブル1[[#This Row],[売上金額]]="","",テーブル1[[#This Row],[売上金額]]*($Y$2/100)+0.3)</f>
        <v/>
      </c>
      <c r="N299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299" s="4"/>
      <c r="P299" s="20" t="str">
        <f>IF(テーブル1[[#This Row],[為替]]="","",テーブル1[[#This Row],[売上総計$]]*テーブル1[[#This Row],[為替]])</f>
        <v/>
      </c>
      <c r="Q299" s="4"/>
      <c r="R299" s="11"/>
      <c r="S299" s="18"/>
      <c r="T299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Row],[送料割引%]]/100))+AB299</f>
        <v>#VALUE!</v>
      </c>
      <c r="U299" s="21" t="e">
        <f>IF(テーブル1[[#This Row],[利益]]="","",テーブル1[[#This Row],[利益]]/(テーブル1[[#This Row],[売上金額]]*テーブル1[[#This Row],[為替]]))</f>
        <v>#VALUE!</v>
      </c>
      <c r="V299" s="22"/>
      <c r="Z299" s="12" t="e">
        <f>テーブル1[[#This Row],[利益]]+(テーブル1[[#This Row],[仕入価格]]-(テーブル1[[#This Row],[仕入価格]]*0.925925925925926))</f>
        <v>#VALUE!</v>
      </c>
      <c r="AA299" s="12">
        <f>IF(テーブル1[[#This Row],[仕入先]]="楽天",F299*リスト!$E$12,IF(テーブル1[[#This Row],[仕入先]]="Yahooショップ",F299*リスト!$E$13,))</f>
        <v>0</v>
      </c>
      <c r="AB299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00" spans="1:28" x14ac:dyDescent="0.15">
      <c r="A300" s="2" t="str">
        <f t="shared" si="4"/>
        <v/>
      </c>
      <c r="C300" s="3"/>
      <c r="D300" s="3"/>
      <c r="E300" s="11"/>
      <c r="F300" s="4"/>
      <c r="G300" s="6"/>
      <c r="H300" s="6"/>
      <c r="I300" s="6" t="str">
        <f>IF(テーブル1[[#This Row],[商品価格]]="","",SUM(G300:H300))</f>
        <v/>
      </c>
      <c r="J300" s="7"/>
      <c r="K300" s="19" t="str">
        <f>IF(テーブル1[[#This Row],[商品価格]]="","",テーブル1[[#This Row],[商品価格]]*テーブル1[[#This Row],[落札手数料%]])</f>
        <v/>
      </c>
      <c r="L300" s="19" t="str">
        <f>IF(テーブル1[[#This Row],[送料]]="","",テーブル1[[#This Row],[送料]]*テーブル1[[#This Row],[落札手数料%]])</f>
        <v/>
      </c>
      <c r="M300" s="19" t="str">
        <f>IF(テーブル1[[#This Row],[売上金額]]="","",テーブル1[[#This Row],[売上金額]]*($Y$2/100)+0.3)</f>
        <v/>
      </c>
      <c r="N300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00" s="4"/>
      <c r="P300" s="20" t="str">
        <f>IF(テーブル1[[#This Row],[為替]]="","",テーブル1[[#This Row],[売上総計$]]*テーブル1[[#This Row],[為替]])</f>
        <v/>
      </c>
      <c r="Q300" s="4"/>
      <c r="R300" s="11"/>
      <c r="S300" s="18"/>
      <c r="T300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Row],[送料割引%]]/100))+AB300</f>
        <v>#VALUE!</v>
      </c>
      <c r="U300" s="21" t="e">
        <f>IF(テーブル1[[#This Row],[利益]]="","",テーブル1[[#This Row],[利益]]/(テーブル1[[#This Row],[売上金額]]*テーブル1[[#This Row],[為替]]))</f>
        <v>#VALUE!</v>
      </c>
      <c r="V300" s="22"/>
      <c r="Z300" s="12" t="e">
        <f>テーブル1[[#This Row],[利益]]+(テーブル1[[#This Row],[仕入価格]]-(テーブル1[[#This Row],[仕入価格]]*0.925925925925926))</f>
        <v>#VALUE!</v>
      </c>
      <c r="AA300" s="12">
        <f>IF(テーブル1[[#This Row],[仕入先]]="楽天",F300*リスト!$E$12,IF(テーブル1[[#This Row],[仕入先]]="Yahooショップ",F300*リスト!$E$13,))</f>
        <v>0</v>
      </c>
      <c r="AB300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01" spans="1:28" x14ac:dyDescent="0.15">
      <c r="A301" s="2" t="str">
        <f t="shared" si="4"/>
        <v/>
      </c>
      <c r="C301" s="3"/>
      <c r="D301" s="3"/>
      <c r="E301" s="11"/>
      <c r="F301" s="4"/>
      <c r="G301" s="6"/>
      <c r="H301" s="6"/>
      <c r="I301" s="6" t="str">
        <f>IF(テーブル1[[#This Row],[商品価格]]="","",SUM(G301:H301))</f>
        <v/>
      </c>
      <c r="J301" s="7"/>
      <c r="K301" s="19" t="str">
        <f>IF(テーブル1[[#This Row],[商品価格]]="","",テーブル1[[#This Row],[商品価格]]*テーブル1[[#This Row],[落札手数料%]])</f>
        <v/>
      </c>
      <c r="L301" s="19" t="str">
        <f>IF(テーブル1[[#This Row],[送料]]="","",テーブル1[[#This Row],[送料]]*テーブル1[[#This Row],[落札手数料%]])</f>
        <v/>
      </c>
      <c r="M301" s="19" t="str">
        <f>IF(テーブル1[[#This Row],[売上金額]]="","",テーブル1[[#This Row],[売上金額]]*($Y$2/100)+0.3)</f>
        <v/>
      </c>
      <c r="N301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01" s="4"/>
      <c r="P301" s="20" t="str">
        <f>IF(テーブル1[[#This Row],[為替]]="","",テーブル1[[#This Row],[売上総計$]]*テーブル1[[#This Row],[為替]])</f>
        <v/>
      </c>
      <c r="Q301" s="4"/>
      <c r="R301" s="11"/>
      <c r="S301" s="18"/>
      <c r="T301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Row],[送料割引%]]/100))+AB301</f>
        <v>#VALUE!</v>
      </c>
      <c r="U301" s="21" t="e">
        <f>IF(テーブル1[[#This Row],[利益]]="","",テーブル1[[#This Row],[利益]]/(テーブル1[[#This Row],[売上金額]]*テーブル1[[#This Row],[為替]]))</f>
        <v>#VALUE!</v>
      </c>
      <c r="V301" s="22"/>
      <c r="Z301" s="12" t="e">
        <f>テーブル1[[#This Row],[利益]]+(テーブル1[[#This Row],[仕入価格]]-(テーブル1[[#This Row],[仕入価格]]*0.925925925925926))</f>
        <v>#VALUE!</v>
      </c>
      <c r="AA301" s="12">
        <f>IF(テーブル1[[#This Row],[仕入先]]="楽天",F301*リスト!$E$12,IF(テーブル1[[#This Row],[仕入先]]="Yahooショップ",F301*リスト!$E$13,))</f>
        <v>0</v>
      </c>
      <c r="AB301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02" spans="1:28" x14ac:dyDescent="0.15">
      <c r="A302" s="2" t="str">
        <f t="shared" si="4"/>
        <v/>
      </c>
      <c r="C302" s="3"/>
      <c r="D302" s="3"/>
      <c r="E302" s="11"/>
      <c r="F302" s="4"/>
      <c r="G302" s="6"/>
      <c r="H302" s="6"/>
      <c r="I302" s="6" t="str">
        <f>IF(テーブル1[[#This Row],[商品価格]]="","",SUM(G302:H302))</f>
        <v/>
      </c>
      <c r="J302" s="7"/>
      <c r="K302" s="19" t="str">
        <f>IF(テーブル1[[#This Row],[商品価格]]="","",テーブル1[[#This Row],[商品価格]]*テーブル1[[#This Row],[落札手数料%]])</f>
        <v/>
      </c>
      <c r="L302" s="19" t="str">
        <f>IF(テーブル1[[#This Row],[送料]]="","",テーブル1[[#This Row],[送料]]*テーブル1[[#This Row],[落札手数料%]])</f>
        <v/>
      </c>
      <c r="M302" s="19" t="str">
        <f>IF(テーブル1[[#This Row],[売上金額]]="","",テーブル1[[#This Row],[売上金額]]*($Y$2/100)+0.3)</f>
        <v/>
      </c>
      <c r="N302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02" s="4"/>
      <c r="P302" s="20" t="str">
        <f>IF(テーブル1[[#This Row],[為替]]="","",テーブル1[[#This Row],[売上総計$]]*テーブル1[[#This Row],[為替]])</f>
        <v/>
      </c>
      <c r="Q302" s="4"/>
      <c r="R302" s="11"/>
      <c r="S302" s="18"/>
      <c r="T302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Row],[送料割引%]]/100))+AB302</f>
        <v>#VALUE!</v>
      </c>
      <c r="U302" s="21" t="e">
        <f>IF(テーブル1[[#This Row],[利益]]="","",テーブル1[[#This Row],[利益]]/(テーブル1[[#This Row],[売上金額]]*テーブル1[[#This Row],[為替]]))</f>
        <v>#VALUE!</v>
      </c>
      <c r="V302" s="22"/>
      <c r="Z302" s="12" t="e">
        <f>テーブル1[[#This Row],[利益]]+(テーブル1[[#This Row],[仕入価格]]-(テーブル1[[#This Row],[仕入価格]]*0.925925925925926))</f>
        <v>#VALUE!</v>
      </c>
      <c r="AA302" s="12">
        <f>IF(テーブル1[[#This Row],[仕入先]]="楽天",F302*リスト!$E$12,IF(テーブル1[[#This Row],[仕入先]]="Yahooショップ",F302*リスト!$E$13,))</f>
        <v>0</v>
      </c>
      <c r="AB302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03" spans="1:28" x14ac:dyDescent="0.15">
      <c r="A303" s="2" t="str">
        <f t="shared" si="4"/>
        <v/>
      </c>
      <c r="C303" s="3"/>
      <c r="D303" s="3"/>
      <c r="E303" s="11"/>
      <c r="F303" s="4"/>
      <c r="G303" s="6"/>
      <c r="H303" s="6"/>
      <c r="I303" s="6" t="str">
        <f>IF(テーブル1[[#This Row],[商品価格]]="","",SUM(G303:H303))</f>
        <v/>
      </c>
      <c r="J303" s="7"/>
      <c r="K303" s="19" t="str">
        <f>IF(テーブル1[[#This Row],[商品価格]]="","",テーブル1[[#This Row],[商品価格]]*テーブル1[[#This Row],[落札手数料%]])</f>
        <v/>
      </c>
      <c r="L303" s="19" t="str">
        <f>IF(テーブル1[[#This Row],[送料]]="","",テーブル1[[#This Row],[送料]]*テーブル1[[#This Row],[落札手数料%]])</f>
        <v/>
      </c>
      <c r="M303" s="19" t="str">
        <f>IF(テーブル1[[#This Row],[売上金額]]="","",テーブル1[[#This Row],[売上金額]]*($Y$2/100)+0.3)</f>
        <v/>
      </c>
      <c r="N303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03" s="4"/>
      <c r="P303" s="20" t="str">
        <f>IF(テーブル1[[#This Row],[為替]]="","",テーブル1[[#This Row],[売上総計$]]*テーブル1[[#This Row],[為替]])</f>
        <v/>
      </c>
      <c r="Q303" s="4"/>
      <c r="R303" s="11"/>
      <c r="S303" s="18"/>
      <c r="T303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Row],[送料割引%]]/100))+AB303</f>
        <v>#VALUE!</v>
      </c>
      <c r="U303" s="21" t="e">
        <f>IF(テーブル1[[#This Row],[利益]]="","",テーブル1[[#This Row],[利益]]/(テーブル1[[#This Row],[売上金額]]*テーブル1[[#This Row],[為替]]))</f>
        <v>#VALUE!</v>
      </c>
      <c r="V303" s="22"/>
      <c r="Z303" s="12" t="e">
        <f>テーブル1[[#This Row],[利益]]+(テーブル1[[#This Row],[仕入価格]]-(テーブル1[[#This Row],[仕入価格]]*0.925925925925926))</f>
        <v>#VALUE!</v>
      </c>
      <c r="AA303" s="12">
        <f>IF(テーブル1[[#This Row],[仕入先]]="楽天",F303*リスト!$E$12,IF(テーブル1[[#This Row],[仕入先]]="Yahooショップ",F303*リスト!$E$13,))</f>
        <v>0</v>
      </c>
      <c r="AB303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04" spans="1:28" x14ac:dyDescent="0.15">
      <c r="A304" s="2" t="str">
        <f t="shared" si="4"/>
        <v/>
      </c>
      <c r="C304" s="3"/>
      <c r="D304" s="3"/>
      <c r="E304" s="11"/>
      <c r="F304" s="4"/>
      <c r="G304" s="6"/>
      <c r="H304" s="6"/>
      <c r="I304" s="6" t="str">
        <f>IF(テーブル1[[#This Row],[商品価格]]="","",SUM(G304:H304))</f>
        <v/>
      </c>
      <c r="J304" s="7"/>
      <c r="K304" s="19" t="str">
        <f>IF(テーブル1[[#This Row],[商品価格]]="","",テーブル1[[#This Row],[商品価格]]*テーブル1[[#This Row],[落札手数料%]])</f>
        <v/>
      </c>
      <c r="L304" s="19" t="str">
        <f>IF(テーブル1[[#This Row],[送料]]="","",テーブル1[[#This Row],[送料]]*テーブル1[[#This Row],[落札手数料%]])</f>
        <v/>
      </c>
      <c r="M304" s="19" t="str">
        <f>IF(テーブル1[[#This Row],[売上金額]]="","",テーブル1[[#This Row],[売上金額]]*($Y$2/100)+0.3)</f>
        <v/>
      </c>
      <c r="N304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04" s="4"/>
      <c r="P304" s="20" t="str">
        <f>IF(テーブル1[[#This Row],[為替]]="","",テーブル1[[#This Row],[売上総計$]]*テーブル1[[#This Row],[為替]])</f>
        <v/>
      </c>
      <c r="Q304" s="4"/>
      <c r="R304" s="11"/>
      <c r="S304" s="18"/>
      <c r="T304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Row],[送料割引%]]/100))+AB304</f>
        <v>#VALUE!</v>
      </c>
      <c r="U304" s="21" t="e">
        <f>IF(テーブル1[[#This Row],[利益]]="","",テーブル1[[#This Row],[利益]]/(テーブル1[[#This Row],[売上金額]]*テーブル1[[#This Row],[為替]]))</f>
        <v>#VALUE!</v>
      </c>
      <c r="V304" s="22"/>
      <c r="Z304" s="12" t="e">
        <f>テーブル1[[#This Row],[利益]]+(テーブル1[[#This Row],[仕入価格]]-(テーブル1[[#This Row],[仕入価格]]*0.925925925925926))</f>
        <v>#VALUE!</v>
      </c>
      <c r="AA304" s="12">
        <f>IF(テーブル1[[#This Row],[仕入先]]="楽天",F304*リスト!$E$12,IF(テーブル1[[#This Row],[仕入先]]="Yahooショップ",F304*リスト!$E$13,))</f>
        <v>0</v>
      </c>
      <c r="AB304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05" spans="1:28" x14ac:dyDescent="0.15">
      <c r="A305" s="2" t="str">
        <f t="shared" si="4"/>
        <v/>
      </c>
      <c r="C305" s="3"/>
      <c r="D305" s="3"/>
      <c r="E305" s="11"/>
      <c r="F305" s="4"/>
      <c r="G305" s="6"/>
      <c r="H305" s="6"/>
      <c r="I305" s="6" t="str">
        <f>IF(テーブル1[[#This Row],[商品価格]]="","",SUM(G305:H305))</f>
        <v/>
      </c>
      <c r="J305" s="7"/>
      <c r="K305" s="19" t="str">
        <f>IF(テーブル1[[#This Row],[商品価格]]="","",テーブル1[[#This Row],[商品価格]]*テーブル1[[#This Row],[落札手数料%]])</f>
        <v/>
      </c>
      <c r="L305" s="19" t="str">
        <f>IF(テーブル1[[#This Row],[送料]]="","",テーブル1[[#This Row],[送料]]*テーブル1[[#This Row],[落札手数料%]])</f>
        <v/>
      </c>
      <c r="M305" s="19" t="str">
        <f>IF(テーブル1[[#This Row],[売上金額]]="","",テーブル1[[#This Row],[売上金額]]*($Y$2/100)+0.3)</f>
        <v/>
      </c>
      <c r="N305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05" s="4"/>
      <c r="P305" s="20" t="str">
        <f>IF(テーブル1[[#This Row],[為替]]="","",テーブル1[[#This Row],[売上総計$]]*テーブル1[[#This Row],[為替]])</f>
        <v/>
      </c>
      <c r="Q305" s="4"/>
      <c r="R305" s="11"/>
      <c r="S305" s="18"/>
      <c r="T305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Row],[送料割引%]]/100))+AB305</f>
        <v>#VALUE!</v>
      </c>
      <c r="U305" s="21" t="e">
        <f>IF(テーブル1[[#This Row],[利益]]="","",テーブル1[[#This Row],[利益]]/(テーブル1[[#This Row],[売上金額]]*テーブル1[[#This Row],[為替]]))</f>
        <v>#VALUE!</v>
      </c>
      <c r="V305" s="22"/>
      <c r="Z305" s="12" t="e">
        <f>テーブル1[[#This Row],[利益]]+(テーブル1[[#This Row],[仕入価格]]-(テーブル1[[#This Row],[仕入価格]]*0.925925925925926))</f>
        <v>#VALUE!</v>
      </c>
      <c r="AA305" s="12">
        <f>IF(テーブル1[[#This Row],[仕入先]]="楽天",F305*リスト!$E$12,IF(テーブル1[[#This Row],[仕入先]]="Yahooショップ",F305*リスト!$E$13,))</f>
        <v>0</v>
      </c>
      <c r="AB305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06" spans="1:28" x14ac:dyDescent="0.15">
      <c r="A306" s="2" t="str">
        <f t="shared" si="4"/>
        <v/>
      </c>
      <c r="C306" s="3"/>
      <c r="D306" s="3"/>
      <c r="E306" s="11"/>
      <c r="F306" s="4"/>
      <c r="G306" s="6"/>
      <c r="H306" s="6"/>
      <c r="I306" s="6" t="str">
        <f>IF(テーブル1[[#This Row],[商品価格]]="","",SUM(G306:H306))</f>
        <v/>
      </c>
      <c r="J306" s="7"/>
      <c r="K306" s="19" t="str">
        <f>IF(テーブル1[[#This Row],[商品価格]]="","",テーブル1[[#This Row],[商品価格]]*テーブル1[[#This Row],[落札手数料%]])</f>
        <v/>
      </c>
      <c r="L306" s="19" t="str">
        <f>IF(テーブル1[[#This Row],[送料]]="","",テーブル1[[#This Row],[送料]]*テーブル1[[#This Row],[落札手数料%]])</f>
        <v/>
      </c>
      <c r="M306" s="19" t="str">
        <f>IF(テーブル1[[#This Row],[売上金額]]="","",テーブル1[[#This Row],[売上金額]]*($Y$2/100)+0.3)</f>
        <v/>
      </c>
      <c r="N306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06" s="4"/>
      <c r="P306" s="20" t="str">
        <f>IF(テーブル1[[#This Row],[為替]]="","",テーブル1[[#This Row],[売上総計$]]*テーブル1[[#This Row],[為替]])</f>
        <v/>
      </c>
      <c r="Q306" s="4"/>
      <c r="R306" s="11"/>
      <c r="S306" s="18"/>
      <c r="T306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Row],[送料割引%]]/100))+AB306</f>
        <v>#VALUE!</v>
      </c>
      <c r="U306" s="21" t="e">
        <f>IF(テーブル1[[#This Row],[利益]]="","",テーブル1[[#This Row],[利益]]/(テーブル1[[#This Row],[売上金額]]*テーブル1[[#This Row],[為替]]))</f>
        <v>#VALUE!</v>
      </c>
      <c r="V306" s="22"/>
      <c r="Z306" s="12" t="e">
        <f>テーブル1[[#This Row],[利益]]+(テーブル1[[#This Row],[仕入価格]]-(テーブル1[[#This Row],[仕入価格]]*0.925925925925926))</f>
        <v>#VALUE!</v>
      </c>
      <c r="AA306" s="12">
        <f>IF(テーブル1[[#This Row],[仕入先]]="楽天",F306*リスト!$E$12,IF(テーブル1[[#This Row],[仕入先]]="Yahooショップ",F306*リスト!$E$13,))</f>
        <v>0</v>
      </c>
      <c r="AB306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07" spans="1:28" x14ac:dyDescent="0.15">
      <c r="A307" s="2" t="str">
        <f t="shared" si="4"/>
        <v/>
      </c>
      <c r="C307" s="3"/>
      <c r="D307" s="3"/>
      <c r="E307" s="11"/>
      <c r="F307" s="4"/>
      <c r="G307" s="6"/>
      <c r="H307" s="6"/>
      <c r="I307" s="6" t="str">
        <f>IF(テーブル1[[#This Row],[商品価格]]="","",SUM(G307:H307))</f>
        <v/>
      </c>
      <c r="J307" s="7"/>
      <c r="K307" s="19" t="str">
        <f>IF(テーブル1[[#This Row],[商品価格]]="","",テーブル1[[#This Row],[商品価格]]*テーブル1[[#This Row],[落札手数料%]])</f>
        <v/>
      </c>
      <c r="L307" s="19" t="str">
        <f>IF(テーブル1[[#This Row],[送料]]="","",テーブル1[[#This Row],[送料]]*テーブル1[[#This Row],[落札手数料%]])</f>
        <v/>
      </c>
      <c r="M307" s="19" t="str">
        <f>IF(テーブル1[[#This Row],[売上金額]]="","",テーブル1[[#This Row],[売上金額]]*($Y$2/100)+0.3)</f>
        <v/>
      </c>
      <c r="N307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07" s="4"/>
      <c r="P307" s="20" t="str">
        <f>IF(テーブル1[[#This Row],[為替]]="","",テーブル1[[#This Row],[売上総計$]]*テーブル1[[#This Row],[為替]])</f>
        <v/>
      </c>
      <c r="Q307" s="4"/>
      <c r="R307" s="11"/>
      <c r="S307" s="18"/>
      <c r="T307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Row],[送料割引%]]/100))+AB307</f>
        <v>#VALUE!</v>
      </c>
      <c r="U307" s="21" t="e">
        <f>IF(テーブル1[[#This Row],[利益]]="","",テーブル1[[#This Row],[利益]]/(テーブル1[[#This Row],[売上金額]]*テーブル1[[#This Row],[為替]]))</f>
        <v>#VALUE!</v>
      </c>
      <c r="V307" s="22"/>
      <c r="Z307" s="12" t="e">
        <f>テーブル1[[#This Row],[利益]]+(テーブル1[[#This Row],[仕入価格]]-(テーブル1[[#This Row],[仕入価格]]*0.925925925925926))</f>
        <v>#VALUE!</v>
      </c>
      <c r="AA307" s="12">
        <f>IF(テーブル1[[#This Row],[仕入先]]="楽天",F307*リスト!$E$12,IF(テーブル1[[#This Row],[仕入先]]="Yahooショップ",F307*リスト!$E$13,))</f>
        <v>0</v>
      </c>
      <c r="AB307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08" spans="1:28" x14ac:dyDescent="0.15">
      <c r="A308" s="2" t="str">
        <f t="shared" si="4"/>
        <v/>
      </c>
      <c r="C308" s="3"/>
      <c r="D308" s="3"/>
      <c r="E308" s="11"/>
      <c r="F308" s="4"/>
      <c r="G308" s="6"/>
      <c r="H308" s="6"/>
      <c r="I308" s="6" t="str">
        <f>IF(テーブル1[[#This Row],[商品価格]]="","",SUM(G308:H308))</f>
        <v/>
      </c>
      <c r="J308" s="7"/>
      <c r="K308" s="19" t="str">
        <f>IF(テーブル1[[#This Row],[商品価格]]="","",テーブル1[[#This Row],[商品価格]]*テーブル1[[#This Row],[落札手数料%]])</f>
        <v/>
      </c>
      <c r="L308" s="19" t="str">
        <f>IF(テーブル1[[#This Row],[送料]]="","",テーブル1[[#This Row],[送料]]*テーブル1[[#This Row],[落札手数料%]])</f>
        <v/>
      </c>
      <c r="M308" s="19" t="str">
        <f>IF(テーブル1[[#This Row],[売上金額]]="","",テーブル1[[#This Row],[売上金額]]*($Y$2/100)+0.3)</f>
        <v/>
      </c>
      <c r="N308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08" s="4"/>
      <c r="P308" s="20" t="str">
        <f>IF(テーブル1[[#This Row],[為替]]="","",テーブル1[[#This Row],[売上総計$]]*テーブル1[[#This Row],[為替]])</f>
        <v/>
      </c>
      <c r="Q308" s="4"/>
      <c r="R308" s="11"/>
      <c r="S308" s="18"/>
      <c r="T308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Row],[送料割引%]]/100))+AB308</f>
        <v>#VALUE!</v>
      </c>
      <c r="U308" s="21" t="e">
        <f>IF(テーブル1[[#This Row],[利益]]="","",テーブル1[[#This Row],[利益]]/(テーブル1[[#This Row],[売上金額]]*テーブル1[[#This Row],[為替]]))</f>
        <v>#VALUE!</v>
      </c>
      <c r="V308" s="22"/>
      <c r="Z308" s="12" t="e">
        <f>テーブル1[[#This Row],[利益]]+(テーブル1[[#This Row],[仕入価格]]-(テーブル1[[#This Row],[仕入価格]]*0.925925925925926))</f>
        <v>#VALUE!</v>
      </c>
      <c r="AA308" s="12">
        <f>IF(テーブル1[[#This Row],[仕入先]]="楽天",F308*リスト!$E$12,IF(テーブル1[[#This Row],[仕入先]]="Yahooショップ",F308*リスト!$E$13,))</f>
        <v>0</v>
      </c>
      <c r="AB308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09" spans="1:28" x14ac:dyDescent="0.15">
      <c r="A309" s="2" t="str">
        <f t="shared" si="4"/>
        <v/>
      </c>
      <c r="C309" s="3"/>
      <c r="D309" s="3"/>
      <c r="E309" s="11"/>
      <c r="F309" s="4"/>
      <c r="G309" s="6"/>
      <c r="H309" s="6"/>
      <c r="I309" s="6" t="str">
        <f>IF(テーブル1[[#This Row],[商品価格]]="","",SUM(G309:H309))</f>
        <v/>
      </c>
      <c r="J309" s="7"/>
      <c r="K309" s="19" t="str">
        <f>IF(テーブル1[[#This Row],[商品価格]]="","",テーブル1[[#This Row],[商品価格]]*テーブル1[[#This Row],[落札手数料%]])</f>
        <v/>
      </c>
      <c r="L309" s="19" t="str">
        <f>IF(テーブル1[[#This Row],[送料]]="","",テーブル1[[#This Row],[送料]]*テーブル1[[#This Row],[落札手数料%]])</f>
        <v/>
      </c>
      <c r="M309" s="19" t="str">
        <f>IF(テーブル1[[#This Row],[売上金額]]="","",テーブル1[[#This Row],[売上金額]]*($Y$2/100)+0.3)</f>
        <v/>
      </c>
      <c r="N309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09" s="4"/>
      <c r="P309" s="20" t="str">
        <f>IF(テーブル1[[#This Row],[為替]]="","",テーブル1[[#This Row],[売上総計$]]*テーブル1[[#This Row],[為替]])</f>
        <v/>
      </c>
      <c r="Q309" s="4"/>
      <c r="R309" s="11"/>
      <c r="S309" s="18"/>
      <c r="T309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Row],[送料割引%]]/100))+AB309</f>
        <v>#VALUE!</v>
      </c>
      <c r="U309" s="21" t="e">
        <f>IF(テーブル1[[#This Row],[利益]]="","",テーブル1[[#This Row],[利益]]/(テーブル1[[#This Row],[売上金額]]*テーブル1[[#This Row],[為替]]))</f>
        <v>#VALUE!</v>
      </c>
      <c r="V309" s="22"/>
      <c r="Z309" s="12" t="e">
        <f>テーブル1[[#This Row],[利益]]+(テーブル1[[#This Row],[仕入価格]]-(テーブル1[[#This Row],[仕入価格]]*0.925925925925926))</f>
        <v>#VALUE!</v>
      </c>
      <c r="AA309" s="12">
        <f>IF(テーブル1[[#This Row],[仕入先]]="楽天",F309*リスト!$E$12,IF(テーブル1[[#This Row],[仕入先]]="Yahooショップ",F309*リスト!$E$13,))</f>
        <v>0</v>
      </c>
      <c r="AB309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10" spans="1:28" x14ac:dyDescent="0.15">
      <c r="A310" s="2" t="str">
        <f t="shared" si="4"/>
        <v/>
      </c>
      <c r="C310" s="3"/>
      <c r="D310" s="3"/>
      <c r="E310" s="11"/>
      <c r="F310" s="4"/>
      <c r="G310" s="6"/>
      <c r="H310" s="6"/>
      <c r="I310" s="6" t="str">
        <f>IF(テーブル1[[#This Row],[商品価格]]="","",SUM(G310:H310))</f>
        <v/>
      </c>
      <c r="J310" s="7"/>
      <c r="K310" s="19" t="str">
        <f>IF(テーブル1[[#This Row],[商品価格]]="","",テーブル1[[#This Row],[商品価格]]*テーブル1[[#This Row],[落札手数料%]])</f>
        <v/>
      </c>
      <c r="L310" s="19" t="str">
        <f>IF(テーブル1[[#This Row],[送料]]="","",テーブル1[[#This Row],[送料]]*テーブル1[[#This Row],[落札手数料%]])</f>
        <v/>
      </c>
      <c r="M310" s="19" t="str">
        <f>IF(テーブル1[[#This Row],[売上金額]]="","",テーブル1[[#This Row],[売上金額]]*($Y$2/100)+0.3)</f>
        <v/>
      </c>
      <c r="N310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10" s="4"/>
      <c r="P310" s="20" t="str">
        <f>IF(テーブル1[[#This Row],[為替]]="","",テーブル1[[#This Row],[売上総計$]]*テーブル1[[#This Row],[為替]])</f>
        <v/>
      </c>
      <c r="Q310" s="4"/>
      <c r="R310" s="11"/>
      <c r="S310" s="18"/>
      <c r="T310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Row],[送料割引%]]/100))+AB310</f>
        <v>#VALUE!</v>
      </c>
      <c r="U310" s="21" t="e">
        <f>IF(テーブル1[[#This Row],[利益]]="","",テーブル1[[#This Row],[利益]]/(テーブル1[[#This Row],[売上金額]]*テーブル1[[#This Row],[為替]]))</f>
        <v>#VALUE!</v>
      </c>
      <c r="V310" s="22"/>
      <c r="Z310" s="12" t="e">
        <f>テーブル1[[#This Row],[利益]]+(テーブル1[[#This Row],[仕入価格]]-(テーブル1[[#This Row],[仕入価格]]*0.925925925925926))</f>
        <v>#VALUE!</v>
      </c>
      <c r="AA310" s="12">
        <f>IF(テーブル1[[#This Row],[仕入先]]="楽天",F310*リスト!$E$12,IF(テーブル1[[#This Row],[仕入先]]="Yahooショップ",F310*リスト!$E$13,))</f>
        <v>0</v>
      </c>
      <c r="AB310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11" spans="1:28" x14ac:dyDescent="0.15">
      <c r="A311" s="2" t="str">
        <f t="shared" si="4"/>
        <v/>
      </c>
      <c r="C311" s="3"/>
      <c r="D311" s="3"/>
      <c r="E311" s="11"/>
      <c r="F311" s="4"/>
      <c r="G311" s="6"/>
      <c r="H311" s="6"/>
      <c r="I311" s="6" t="str">
        <f>IF(テーブル1[[#This Row],[商品価格]]="","",SUM(G311:H311))</f>
        <v/>
      </c>
      <c r="J311" s="7"/>
      <c r="K311" s="19" t="str">
        <f>IF(テーブル1[[#This Row],[商品価格]]="","",テーブル1[[#This Row],[商品価格]]*テーブル1[[#This Row],[落札手数料%]])</f>
        <v/>
      </c>
      <c r="L311" s="19" t="str">
        <f>IF(テーブル1[[#This Row],[送料]]="","",テーブル1[[#This Row],[送料]]*テーブル1[[#This Row],[落札手数料%]])</f>
        <v/>
      </c>
      <c r="M311" s="19" t="str">
        <f>IF(テーブル1[[#This Row],[売上金額]]="","",テーブル1[[#This Row],[売上金額]]*($Y$2/100)+0.3)</f>
        <v/>
      </c>
      <c r="N311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11" s="4"/>
      <c r="P311" s="20" t="str">
        <f>IF(テーブル1[[#This Row],[為替]]="","",テーブル1[[#This Row],[売上総計$]]*テーブル1[[#This Row],[為替]])</f>
        <v/>
      </c>
      <c r="Q311" s="4"/>
      <c r="R311" s="11"/>
      <c r="S311" s="18"/>
      <c r="T311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Row],[送料割引%]]/100))+AB311</f>
        <v>#VALUE!</v>
      </c>
      <c r="U311" s="21" t="e">
        <f>IF(テーブル1[[#This Row],[利益]]="","",テーブル1[[#This Row],[利益]]/(テーブル1[[#This Row],[売上金額]]*テーブル1[[#This Row],[為替]]))</f>
        <v>#VALUE!</v>
      </c>
      <c r="V311" s="22"/>
      <c r="Z311" s="12" t="e">
        <f>テーブル1[[#This Row],[利益]]+(テーブル1[[#This Row],[仕入価格]]-(テーブル1[[#This Row],[仕入価格]]*0.925925925925926))</f>
        <v>#VALUE!</v>
      </c>
      <c r="AA311" s="12">
        <f>IF(テーブル1[[#This Row],[仕入先]]="楽天",F311*リスト!$E$12,IF(テーブル1[[#This Row],[仕入先]]="Yahooショップ",F311*リスト!$E$13,))</f>
        <v>0</v>
      </c>
      <c r="AB311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12" spans="1:28" x14ac:dyDescent="0.15">
      <c r="A312" s="2" t="str">
        <f t="shared" si="4"/>
        <v/>
      </c>
      <c r="C312" s="3"/>
      <c r="D312" s="3"/>
      <c r="E312" s="11"/>
      <c r="F312" s="4"/>
      <c r="G312" s="6"/>
      <c r="H312" s="6"/>
      <c r="I312" s="6" t="str">
        <f>IF(テーブル1[[#This Row],[商品価格]]="","",SUM(G312:H312))</f>
        <v/>
      </c>
      <c r="J312" s="7"/>
      <c r="K312" s="19" t="str">
        <f>IF(テーブル1[[#This Row],[商品価格]]="","",テーブル1[[#This Row],[商品価格]]*テーブル1[[#This Row],[落札手数料%]])</f>
        <v/>
      </c>
      <c r="L312" s="19" t="str">
        <f>IF(テーブル1[[#This Row],[送料]]="","",テーブル1[[#This Row],[送料]]*テーブル1[[#This Row],[落札手数料%]])</f>
        <v/>
      </c>
      <c r="M312" s="19" t="str">
        <f>IF(テーブル1[[#This Row],[売上金額]]="","",テーブル1[[#This Row],[売上金額]]*($Y$2/100)+0.3)</f>
        <v/>
      </c>
      <c r="N312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12" s="4"/>
      <c r="P312" s="20" t="str">
        <f>IF(テーブル1[[#This Row],[為替]]="","",テーブル1[[#This Row],[売上総計$]]*テーブル1[[#This Row],[為替]])</f>
        <v/>
      </c>
      <c r="Q312" s="4"/>
      <c r="R312" s="11"/>
      <c r="S312" s="18"/>
      <c r="T312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Row],[送料割引%]]/100))+AB312</f>
        <v>#VALUE!</v>
      </c>
      <c r="U312" s="21" t="e">
        <f>IF(テーブル1[[#This Row],[利益]]="","",テーブル1[[#This Row],[利益]]/(テーブル1[[#This Row],[売上金額]]*テーブル1[[#This Row],[為替]]))</f>
        <v>#VALUE!</v>
      </c>
      <c r="V312" s="22"/>
      <c r="Z312" s="12" t="e">
        <f>テーブル1[[#This Row],[利益]]+(テーブル1[[#This Row],[仕入価格]]-(テーブル1[[#This Row],[仕入価格]]*0.925925925925926))</f>
        <v>#VALUE!</v>
      </c>
      <c r="AA312" s="12">
        <f>IF(テーブル1[[#This Row],[仕入先]]="楽天",F312*リスト!$E$12,IF(テーブル1[[#This Row],[仕入先]]="Yahooショップ",F312*リスト!$E$13,))</f>
        <v>0</v>
      </c>
      <c r="AB312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13" spans="1:28" x14ac:dyDescent="0.15">
      <c r="A313" s="2" t="str">
        <f t="shared" si="4"/>
        <v/>
      </c>
      <c r="C313" s="3"/>
      <c r="D313" s="3"/>
      <c r="E313" s="11"/>
      <c r="F313" s="4"/>
      <c r="G313" s="6"/>
      <c r="H313" s="6"/>
      <c r="I313" s="6" t="str">
        <f>IF(テーブル1[[#This Row],[商品価格]]="","",SUM(G313:H313))</f>
        <v/>
      </c>
      <c r="J313" s="7"/>
      <c r="K313" s="19" t="str">
        <f>IF(テーブル1[[#This Row],[商品価格]]="","",テーブル1[[#This Row],[商品価格]]*テーブル1[[#This Row],[落札手数料%]])</f>
        <v/>
      </c>
      <c r="L313" s="19" t="str">
        <f>IF(テーブル1[[#This Row],[送料]]="","",テーブル1[[#This Row],[送料]]*テーブル1[[#This Row],[落札手数料%]])</f>
        <v/>
      </c>
      <c r="M313" s="19" t="str">
        <f>IF(テーブル1[[#This Row],[売上金額]]="","",テーブル1[[#This Row],[売上金額]]*($Y$2/100)+0.3)</f>
        <v/>
      </c>
      <c r="N313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13" s="4"/>
      <c r="P313" s="20" t="str">
        <f>IF(テーブル1[[#This Row],[為替]]="","",テーブル1[[#This Row],[売上総計$]]*テーブル1[[#This Row],[為替]])</f>
        <v/>
      </c>
      <c r="Q313" s="4"/>
      <c r="R313" s="11"/>
      <c r="S313" s="18"/>
      <c r="T313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Row],[送料割引%]]/100))+AB313</f>
        <v>#VALUE!</v>
      </c>
      <c r="U313" s="21" t="e">
        <f>IF(テーブル1[[#This Row],[利益]]="","",テーブル1[[#This Row],[利益]]/(テーブル1[[#This Row],[売上金額]]*テーブル1[[#This Row],[為替]]))</f>
        <v>#VALUE!</v>
      </c>
      <c r="V313" s="22"/>
      <c r="Z313" s="12" t="e">
        <f>テーブル1[[#This Row],[利益]]+(テーブル1[[#This Row],[仕入価格]]-(テーブル1[[#This Row],[仕入価格]]*0.925925925925926))</f>
        <v>#VALUE!</v>
      </c>
      <c r="AA313" s="12">
        <f>IF(テーブル1[[#This Row],[仕入先]]="楽天",F313*リスト!$E$12,IF(テーブル1[[#This Row],[仕入先]]="Yahooショップ",F313*リスト!$E$13,))</f>
        <v>0</v>
      </c>
      <c r="AB313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14" spans="1:28" x14ac:dyDescent="0.15">
      <c r="A314" s="2" t="str">
        <f t="shared" si="4"/>
        <v/>
      </c>
      <c r="C314" s="3"/>
      <c r="D314" s="3"/>
      <c r="E314" s="11"/>
      <c r="F314" s="4"/>
      <c r="G314" s="6"/>
      <c r="H314" s="6"/>
      <c r="I314" s="6" t="str">
        <f>IF(テーブル1[[#This Row],[商品価格]]="","",SUM(G314:H314))</f>
        <v/>
      </c>
      <c r="J314" s="7"/>
      <c r="K314" s="19" t="str">
        <f>IF(テーブル1[[#This Row],[商品価格]]="","",テーブル1[[#This Row],[商品価格]]*テーブル1[[#This Row],[落札手数料%]])</f>
        <v/>
      </c>
      <c r="L314" s="19" t="str">
        <f>IF(テーブル1[[#This Row],[送料]]="","",テーブル1[[#This Row],[送料]]*テーブル1[[#This Row],[落札手数料%]])</f>
        <v/>
      </c>
      <c r="M314" s="19" t="str">
        <f>IF(テーブル1[[#This Row],[売上金額]]="","",テーブル1[[#This Row],[売上金額]]*($Y$2/100)+0.3)</f>
        <v/>
      </c>
      <c r="N314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14" s="4"/>
      <c r="P314" s="20" t="str">
        <f>IF(テーブル1[[#This Row],[為替]]="","",テーブル1[[#This Row],[売上総計$]]*テーブル1[[#This Row],[為替]])</f>
        <v/>
      </c>
      <c r="Q314" s="4"/>
      <c r="R314" s="11"/>
      <c r="S314" s="18"/>
      <c r="T314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Row],[送料割引%]]/100))+AB314</f>
        <v>#VALUE!</v>
      </c>
      <c r="U314" s="21" t="e">
        <f>IF(テーブル1[[#This Row],[利益]]="","",テーブル1[[#This Row],[利益]]/(テーブル1[[#This Row],[売上金額]]*テーブル1[[#This Row],[為替]]))</f>
        <v>#VALUE!</v>
      </c>
      <c r="V314" s="22"/>
      <c r="Z314" s="12" t="e">
        <f>テーブル1[[#This Row],[利益]]+(テーブル1[[#This Row],[仕入価格]]-(テーブル1[[#This Row],[仕入価格]]*0.925925925925926))</f>
        <v>#VALUE!</v>
      </c>
      <c r="AA314" s="12">
        <f>IF(テーブル1[[#This Row],[仕入先]]="楽天",F314*リスト!$E$12,IF(テーブル1[[#This Row],[仕入先]]="Yahooショップ",F314*リスト!$E$13,))</f>
        <v>0</v>
      </c>
      <c r="AB314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15" spans="1:28" x14ac:dyDescent="0.15">
      <c r="A315" s="2" t="str">
        <f t="shared" si="4"/>
        <v/>
      </c>
      <c r="C315" s="3"/>
      <c r="D315" s="3"/>
      <c r="E315" s="11"/>
      <c r="F315" s="4"/>
      <c r="G315" s="6"/>
      <c r="H315" s="6"/>
      <c r="I315" s="6" t="str">
        <f>IF(テーブル1[[#This Row],[商品価格]]="","",SUM(G315:H315))</f>
        <v/>
      </c>
      <c r="J315" s="7"/>
      <c r="K315" s="19" t="str">
        <f>IF(テーブル1[[#This Row],[商品価格]]="","",テーブル1[[#This Row],[商品価格]]*テーブル1[[#This Row],[落札手数料%]])</f>
        <v/>
      </c>
      <c r="L315" s="19" t="str">
        <f>IF(テーブル1[[#This Row],[送料]]="","",テーブル1[[#This Row],[送料]]*テーブル1[[#This Row],[落札手数料%]])</f>
        <v/>
      </c>
      <c r="M315" s="19" t="str">
        <f>IF(テーブル1[[#This Row],[売上金額]]="","",テーブル1[[#This Row],[売上金額]]*($Y$2/100)+0.3)</f>
        <v/>
      </c>
      <c r="N315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15" s="4"/>
      <c r="P315" s="20" t="str">
        <f>IF(テーブル1[[#This Row],[為替]]="","",テーブル1[[#This Row],[売上総計$]]*テーブル1[[#This Row],[為替]])</f>
        <v/>
      </c>
      <c r="Q315" s="4"/>
      <c r="R315" s="11"/>
      <c r="S315" s="18"/>
      <c r="T315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Row],[送料割引%]]/100))+AB315</f>
        <v>#VALUE!</v>
      </c>
      <c r="U315" s="21" t="e">
        <f>IF(テーブル1[[#This Row],[利益]]="","",テーブル1[[#This Row],[利益]]/(テーブル1[[#This Row],[売上金額]]*テーブル1[[#This Row],[為替]]))</f>
        <v>#VALUE!</v>
      </c>
      <c r="V315" s="22"/>
      <c r="Z315" s="12" t="e">
        <f>テーブル1[[#This Row],[利益]]+(テーブル1[[#This Row],[仕入価格]]-(テーブル1[[#This Row],[仕入価格]]*0.925925925925926))</f>
        <v>#VALUE!</v>
      </c>
      <c r="AA315" s="12">
        <f>IF(テーブル1[[#This Row],[仕入先]]="楽天",F315*リスト!$E$12,IF(テーブル1[[#This Row],[仕入先]]="Yahooショップ",F315*リスト!$E$13,))</f>
        <v>0</v>
      </c>
      <c r="AB315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16" spans="1:28" x14ac:dyDescent="0.15">
      <c r="A316" s="2" t="str">
        <f t="shared" si="4"/>
        <v/>
      </c>
      <c r="C316" s="3"/>
      <c r="D316" s="3"/>
      <c r="E316" s="11"/>
      <c r="F316" s="4"/>
      <c r="G316" s="6"/>
      <c r="H316" s="6"/>
      <c r="I316" s="6" t="str">
        <f>IF(テーブル1[[#This Row],[商品価格]]="","",SUM(G316:H316))</f>
        <v/>
      </c>
      <c r="J316" s="7"/>
      <c r="K316" s="19" t="str">
        <f>IF(テーブル1[[#This Row],[商品価格]]="","",テーブル1[[#This Row],[商品価格]]*テーブル1[[#This Row],[落札手数料%]])</f>
        <v/>
      </c>
      <c r="L316" s="19" t="str">
        <f>IF(テーブル1[[#This Row],[送料]]="","",テーブル1[[#This Row],[送料]]*テーブル1[[#This Row],[落札手数料%]])</f>
        <v/>
      </c>
      <c r="M316" s="19" t="str">
        <f>IF(テーブル1[[#This Row],[売上金額]]="","",テーブル1[[#This Row],[売上金額]]*($Y$2/100)+0.3)</f>
        <v/>
      </c>
      <c r="N316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16" s="4"/>
      <c r="P316" s="20" t="str">
        <f>IF(テーブル1[[#This Row],[為替]]="","",テーブル1[[#This Row],[売上総計$]]*テーブル1[[#This Row],[為替]])</f>
        <v/>
      </c>
      <c r="Q316" s="4"/>
      <c r="R316" s="11"/>
      <c r="S316" s="18"/>
      <c r="T316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Row],[送料割引%]]/100))+AB316</f>
        <v>#VALUE!</v>
      </c>
      <c r="U316" s="21" t="e">
        <f>IF(テーブル1[[#This Row],[利益]]="","",テーブル1[[#This Row],[利益]]/(テーブル1[[#This Row],[売上金額]]*テーブル1[[#This Row],[為替]]))</f>
        <v>#VALUE!</v>
      </c>
      <c r="V316" s="22"/>
      <c r="Z316" s="12" t="e">
        <f>テーブル1[[#This Row],[利益]]+(テーブル1[[#This Row],[仕入価格]]-(テーブル1[[#This Row],[仕入価格]]*0.925925925925926))</f>
        <v>#VALUE!</v>
      </c>
      <c r="AA316" s="12">
        <f>IF(テーブル1[[#This Row],[仕入先]]="楽天",F316*リスト!$E$12,IF(テーブル1[[#This Row],[仕入先]]="Yahooショップ",F316*リスト!$E$13,))</f>
        <v>0</v>
      </c>
      <c r="AB316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17" spans="1:28" x14ac:dyDescent="0.15">
      <c r="A317" s="2" t="str">
        <f t="shared" si="4"/>
        <v/>
      </c>
      <c r="C317" s="3"/>
      <c r="D317" s="3"/>
      <c r="E317" s="11"/>
      <c r="F317" s="4"/>
      <c r="G317" s="6"/>
      <c r="H317" s="6"/>
      <c r="I317" s="6" t="str">
        <f>IF(テーブル1[[#This Row],[商品価格]]="","",SUM(G317:H317))</f>
        <v/>
      </c>
      <c r="J317" s="7"/>
      <c r="K317" s="19" t="str">
        <f>IF(テーブル1[[#This Row],[商品価格]]="","",テーブル1[[#This Row],[商品価格]]*テーブル1[[#This Row],[落札手数料%]])</f>
        <v/>
      </c>
      <c r="L317" s="19" t="str">
        <f>IF(テーブル1[[#This Row],[送料]]="","",テーブル1[[#This Row],[送料]]*テーブル1[[#This Row],[落札手数料%]])</f>
        <v/>
      </c>
      <c r="M317" s="19" t="str">
        <f>IF(テーブル1[[#This Row],[売上金額]]="","",テーブル1[[#This Row],[売上金額]]*($Y$2/100)+0.3)</f>
        <v/>
      </c>
      <c r="N317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17" s="4"/>
      <c r="P317" s="20" t="str">
        <f>IF(テーブル1[[#This Row],[為替]]="","",テーブル1[[#This Row],[売上総計$]]*テーブル1[[#This Row],[為替]])</f>
        <v/>
      </c>
      <c r="Q317" s="4"/>
      <c r="R317" s="11"/>
      <c r="S317" s="18"/>
      <c r="T317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Row],[送料割引%]]/100))+AB317</f>
        <v>#VALUE!</v>
      </c>
      <c r="U317" s="21" t="e">
        <f>IF(テーブル1[[#This Row],[利益]]="","",テーブル1[[#This Row],[利益]]/(テーブル1[[#This Row],[売上金額]]*テーブル1[[#This Row],[為替]]))</f>
        <v>#VALUE!</v>
      </c>
      <c r="V317" s="22"/>
      <c r="Z317" s="12" t="e">
        <f>テーブル1[[#This Row],[利益]]+(テーブル1[[#This Row],[仕入価格]]-(テーブル1[[#This Row],[仕入価格]]*0.925925925925926))</f>
        <v>#VALUE!</v>
      </c>
      <c r="AA317" s="12">
        <f>IF(テーブル1[[#This Row],[仕入先]]="楽天",F317*リスト!$E$12,IF(テーブル1[[#This Row],[仕入先]]="Yahooショップ",F317*リスト!$E$13,))</f>
        <v>0</v>
      </c>
      <c r="AB317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18" spans="1:28" x14ac:dyDescent="0.15">
      <c r="A318" s="2" t="str">
        <f t="shared" si="4"/>
        <v/>
      </c>
      <c r="C318" s="3"/>
      <c r="D318" s="3"/>
      <c r="E318" s="11"/>
      <c r="F318" s="4"/>
      <c r="G318" s="6"/>
      <c r="H318" s="6"/>
      <c r="I318" s="6" t="str">
        <f>IF(テーブル1[[#This Row],[商品価格]]="","",SUM(G318:H318))</f>
        <v/>
      </c>
      <c r="J318" s="7"/>
      <c r="K318" s="19" t="str">
        <f>IF(テーブル1[[#This Row],[商品価格]]="","",テーブル1[[#This Row],[商品価格]]*テーブル1[[#This Row],[落札手数料%]])</f>
        <v/>
      </c>
      <c r="L318" s="19" t="str">
        <f>IF(テーブル1[[#This Row],[送料]]="","",テーブル1[[#This Row],[送料]]*テーブル1[[#This Row],[落札手数料%]])</f>
        <v/>
      </c>
      <c r="M318" s="19" t="str">
        <f>IF(テーブル1[[#This Row],[売上金額]]="","",テーブル1[[#This Row],[売上金額]]*($Y$2/100)+0.3)</f>
        <v/>
      </c>
      <c r="N318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18" s="4"/>
      <c r="P318" s="20" t="str">
        <f>IF(テーブル1[[#This Row],[為替]]="","",テーブル1[[#This Row],[売上総計$]]*テーブル1[[#This Row],[為替]])</f>
        <v/>
      </c>
      <c r="Q318" s="4"/>
      <c r="R318" s="11"/>
      <c r="S318" s="18"/>
      <c r="T318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Row],[送料割引%]]/100))+AB318</f>
        <v>#VALUE!</v>
      </c>
      <c r="U318" s="21" t="e">
        <f>IF(テーブル1[[#This Row],[利益]]="","",テーブル1[[#This Row],[利益]]/(テーブル1[[#This Row],[売上金額]]*テーブル1[[#This Row],[為替]]))</f>
        <v>#VALUE!</v>
      </c>
      <c r="V318" s="22"/>
      <c r="Z318" s="12" t="e">
        <f>テーブル1[[#This Row],[利益]]+(テーブル1[[#This Row],[仕入価格]]-(テーブル1[[#This Row],[仕入価格]]*0.925925925925926))</f>
        <v>#VALUE!</v>
      </c>
      <c r="AA318" s="12">
        <f>IF(テーブル1[[#This Row],[仕入先]]="楽天",F318*リスト!$E$12,IF(テーブル1[[#This Row],[仕入先]]="Yahooショップ",F318*リスト!$E$13,))</f>
        <v>0</v>
      </c>
      <c r="AB318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19" spans="1:28" x14ac:dyDescent="0.15">
      <c r="A319" s="2" t="str">
        <f t="shared" si="4"/>
        <v/>
      </c>
      <c r="C319" s="3"/>
      <c r="D319" s="3"/>
      <c r="E319" s="11"/>
      <c r="F319" s="4"/>
      <c r="G319" s="6"/>
      <c r="H319" s="6"/>
      <c r="I319" s="6" t="str">
        <f>IF(テーブル1[[#This Row],[商品価格]]="","",SUM(G319:H319))</f>
        <v/>
      </c>
      <c r="J319" s="7"/>
      <c r="K319" s="19" t="str">
        <f>IF(テーブル1[[#This Row],[商品価格]]="","",テーブル1[[#This Row],[商品価格]]*テーブル1[[#This Row],[落札手数料%]])</f>
        <v/>
      </c>
      <c r="L319" s="19" t="str">
        <f>IF(テーブル1[[#This Row],[送料]]="","",テーブル1[[#This Row],[送料]]*テーブル1[[#This Row],[落札手数料%]])</f>
        <v/>
      </c>
      <c r="M319" s="19" t="str">
        <f>IF(テーブル1[[#This Row],[売上金額]]="","",テーブル1[[#This Row],[売上金額]]*($Y$2/100)+0.3)</f>
        <v/>
      </c>
      <c r="N319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19" s="4"/>
      <c r="P319" s="20" t="str">
        <f>IF(テーブル1[[#This Row],[為替]]="","",テーブル1[[#This Row],[売上総計$]]*テーブル1[[#This Row],[為替]])</f>
        <v/>
      </c>
      <c r="Q319" s="4"/>
      <c r="R319" s="11"/>
      <c r="S319" s="18"/>
      <c r="T319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Row],[送料割引%]]/100))+AB319</f>
        <v>#VALUE!</v>
      </c>
      <c r="U319" s="21" t="e">
        <f>IF(テーブル1[[#This Row],[利益]]="","",テーブル1[[#This Row],[利益]]/(テーブル1[[#This Row],[売上金額]]*テーブル1[[#This Row],[為替]]))</f>
        <v>#VALUE!</v>
      </c>
      <c r="V319" s="22"/>
      <c r="Z319" s="12" t="e">
        <f>テーブル1[[#This Row],[利益]]+(テーブル1[[#This Row],[仕入価格]]-(テーブル1[[#This Row],[仕入価格]]*0.925925925925926))</f>
        <v>#VALUE!</v>
      </c>
      <c r="AA319" s="12">
        <f>IF(テーブル1[[#This Row],[仕入先]]="楽天",F319*リスト!$E$12,IF(テーブル1[[#This Row],[仕入先]]="Yahooショップ",F319*リスト!$E$13,))</f>
        <v>0</v>
      </c>
      <c r="AB319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20" spans="1:28" x14ac:dyDescent="0.15">
      <c r="A320" s="2" t="str">
        <f t="shared" si="4"/>
        <v/>
      </c>
      <c r="C320" s="3"/>
      <c r="D320" s="3"/>
      <c r="E320" s="11"/>
      <c r="F320" s="4"/>
      <c r="G320" s="6"/>
      <c r="H320" s="6"/>
      <c r="I320" s="6" t="str">
        <f>IF(テーブル1[[#This Row],[商品価格]]="","",SUM(G320:H320))</f>
        <v/>
      </c>
      <c r="J320" s="7"/>
      <c r="K320" s="19" t="str">
        <f>IF(テーブル1[[#This Row],[商品価格]]="","",テーブル1[[#This Row],[商品価格]]*テーブル1[[#This Row],[落札手数料%]])</f>
        <v/>
      </c>
      <c r="L320" s="19" t="str">
        <f>IF(テーブル1[[#This Row],[送料]]="","",テーブル1[[#This Row],[送料]]*テーブル1[[#This Row],[落札手数料%]])</f>
        <v/>
      </c>
      <c r="M320" s="19" t="str">
        <f>IF(テーブル1[[#This Row],[売上金額]]="","",テーブル1[[#This Row],[売上金額]]*($Y$2/100)+0.3)</f>
        <v/>
      </c>
      <c r="N320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20" s="4"/>
      <c r="P320" s="20" t="str">
        <f>IF(テーブル1[[#This Row],[為替]]="","",テーブル1[[#This Row],[売上総計$]]*テーブル1[[#This Row],[為替]])</f>
        <v/>
      </c>
      <c r="Q320" s="4"/>
      <c r="R320" s="11"/>
      <c r="S320" s="18"/>
      <c r="T320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Row],[送料割引%]]/100))+AB320</f>
        <v>#VALUE!</v>
      </c>
      <c r="U320" s="21" t="e">
        <f>IF(テーブル1[[#This Row],[利益]]="","",テーブル1[[#This Row],[利益]]/(テーブル1[[#This Row],[売上金額]]*テーブル1[[#This Row],[為替]]))</f>
        <v>#VALUE!</v>
      </c>
      <c r="V320" s="22"/>
      <c r="Z320" s="12" t="e">
        <f>テーブル1[[#This Row],[利益]]+(テーブル1[[#This Row],[仕入価格]]-(テーブル1[[#This Row],[仕入価格]]*0.925925925925926))</f>
        <v>#VALUE!</v>
      </c>
      <c r="AA320" s="12">
        <f>IF(テーブル1[[#This Row],[仕入先]]="楽天",F320*リスト!$E$12,IF(テーブル1[[#This Row],[仕入先]]="Yahooショップ",F320*リスト!$E$13,))</f>
        <v>0</v>
      </c>
      <c r="AB320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21" spans="1:28" x14ac:dyDescent="0.15">
      <c r="A321" s="2" t="str">
        <f t="shared" si="4"/>
        <v/>
      </c>
      <c r="C321" s="3"/>
      <c r="D321" s="3"/>
      <c r="E321" s="11"/>
      <c r="F321" s="4"/>
      <c r="G321" s="6"/>
      <c r="H321" s="6"/>
      <c r="I321" s="6" t="str">
        <f>IF(テーブル1[[#This Row],[商品価格]]="","",SUM(G321:H321))</f>
        <v/>
      </c>
      <c r="J321" s="7"/>
      <c r="K321" s="19" t="str">
        <f>IF(テーブル1[[#This Row],[商品価格]]="","",テーブル1[[#This Row],[商品価格]]*テーブル1[[#This Row],[落札手数料%]])</f>
        <v/>
      </c>
      <c r="L321" s="19" t="str">
        <f>IF(テーブル1[[#This Row],[送料]]="","",テーブル1[[#This Row],[送料]]*テーブル1[[#This Row],[落札手数料%]])</f>
        <v/>
      </c>
      <c r="M321" s="19" t="str">
        <f>IF(テーブル1[[#This Row],[売上金額]]="","",テーブル1[[#This Row],[売上金額]]*($Y$2/100)+0.3)</f>
        <v/>
      </c>
      <c r="N321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21" s="4"/>
      <c r="P321" s="20" t="str">
        <f>IF(テーブル1[[#This Row],[為替]]="","",テーブル1[[#This Row],[売上総計$]]*テーブル1[[#This Row],[為替]])</f>
        <v/>
      </c>
      <c r="Q321" s="4"/>
      <c r="R321" s="11"/>
      <c r="S321" s="18"/>
      <c r="T321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Row],[送料割引%]]/100))+AB321</f>
        <v>#VALUE!</v>
      </c>
      <c r="U321" s="21" t="e">
        <f>IF(テーブル1[[#This Row],[利益]]="","",テーブル1[[#This Row],[利益]]/(テーブル1[[#This Row],[売上金額]]*テーブル1[[#This Row],[為替]]))</f>
        <v>#VALUE!</v>
      </c>
      <c r="V321" s="22"/>
      <c r="Z321" s="12" t="e">
        <f>テーブル1[[#This Row],[利益]]+(テーブル1[[#This Row],[仕入価格]]-(テーブル1[[#This Row],[仕入価格]]*0.925925925925926))</f>
        <v>#VALUE!</v>
      </c>
      <c r="AA321" s="12">
        <f>IF(テーブル1[[#This Row],[仕入先]]="楽天",F321*リスト!$E$12,IF(テーブル1[[#This Row],[仕入先]]="Yahooショップ",F321*リスト!$E$13,))</f>
        <v>0</v>
      </c>
      <c r="AB321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22" spans="1:28" x14ac:dyDescent="0.15">
      <c r="A322" s="2" t="str">
        <f t="shared" ref="A322:A385" si="5">IF(B322="", "", ROW()-1)</f>
        <v/>
      </c>
      <c r="C322" s="3"/>
      <c r="D322" s="3"/>
      <c r="E322" s="11"/>
      <c r="F322" s="4"/>
      <c r="G322" s="6"/>
      <c r="H322" s="6"/>
      <c r="I322" s="6" t="str">
        <f>IF(テーブル1[[#This Row],[商品価格]]="","",SUM(G322:H322))</f>
        <v/>
      </c>
      <c r="J322" s="7"/>
      <c r="K322" s="19" t="str">
        <f>IF(テーブル1[[#This Row],[商品価格]]="","",テーブル1[[#This Row],[商品価格]]*テーブル1[[#This Row],[落札手数料%]])</f>
        <v/>
      </c>
      <c r="L322" s="19" t="str">
        <f>IF(テーブル1[[#This Row],[送料]]="","",テーブル1[[#This Row],[送料]]*テーブル1[[#This Row],[落札手数料%]])</f>
        <v/>
      </c>
      <c r="M322" s="19" t="str">
        <f>IF(テーブル1[[#This Row],[売上金額]]="","",テーブル1[[#This Row],[売上金額]]*($Y$2/100)+0.3)</f>
        <v/>
      </c>
      <c r="N322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22" s="4"/>
      <c r="P322" s="20" t="str">
        <f>IF(テーブル1[[#This Row],[為替]]="","",テーブル1[[#This Row],[売上総計$]]*テーブル1[[#This Row],[為替]])</f>
        <v/>
      </c>
      <c r="Q322" s="4"/>
      <c r="R322" s="11"/>
      <c r="S322" s="18"/>
      <c r="T322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Row],[送料割引%]]/100))+AB322</f>
        <v>#VALUE!</v>
      </c>
      <c r="U322" s="21" t="e">
        <f>IF(テーブル1[[#This Row],[利益]]="","",テーブル1[[#This Row],[利益]]/(テーブル1[[#This Row],[売上金額]]*テーブル1[[#This Row],[為替]]))</f>
        <v>#VALUE!</v>
      </c>
      <c r="V322" s="22"/>
      <c r="Z322" s="12" t="e">
        <f>テーブル1[[#This Row],[利益]]+(テーブル1[[#This Row],[仕入価格]]-(テーブル1[[#This Row],[仕入価格]]*0.925925925925926))</f>
        <v>#VALUE!</v>
      </c>
      <c r="AA322" s="12">
        <f>IF(テーブル1[[#This Row],[仕入先]]="楽天",F322*リスト!$E$12,IF(テーブル1[[#This Row],[仕入先]]="Yahooショップ",F322*リスト!$E$13,))</f>
        <v>0</v>
      </c>
      <c r="AB322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23" spans="1:28" x14ac:dyDescent="0.15">
      <c r="A323" s="2" t="str">
        <f t="shared" si="5"/>
        <v/>
      </c>
      <c r="C323" s="3"/>
      <c r="D323" s="3"/>
      <c r="E323" s="11"/>
      <c r="F323" s="4"/>
      <c r="G323" s="6"/>
      <c r="H323" s="6"/>
      <c r="I323" s="6" t="str">
        <f>IF(テーブル1[[#This Row],[商品価格]]="","",SUM(G323:H323))</f>
        <v/>
      </c>
      <c r="J323" s="7"/>
      <c r="K323" s="19" t="str">
        <f>IF(テーブル1[[#This Row],[商品価格]]="","",テーブル1[[#This Row],[商品価格]]*テーブル1[[#This Row],[落札手数料%]])</f>
        <v/>
      </c>
      <c r="L323" s="19" t="str">
        <f>IF(テーブル1[[#This Row],[送料]]="","",テーブル1[[#This Row],[送料]]*テーブル1[[#This Row],[落札手数料%]])</f>
        <v/>
      </c>
      <c r="M323" s="19" t="str">
        <f>IF(テーブル1[[#This Row],[売上金額]]="","",テーブル1[[#This Row],[売上金額]]*($Y$2/100)+0.3)</f>
        <v/>
      </c>
      <c r="N323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23" s="4"/>
      <c r="P323" s="20" t="str">
        <f>IF(テーブル1[[#This Row],[為替]]="","",テーブル1[[#This Row],[売上総計$]]*テーブル1[[#This Row],[為替]])</f>
        <v/>
      </c>
      <c r="Q323" s="4"/>
      <c r="R323" s="11"/>
      <c r="S323" s="18"/>
      <c r="T323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Row],[送料割引%]]/100))+AB323</f>
        <v>#VALUE!</v>
      </c>
      <c r="U323" s="21" t="e">
        <f>IF(テーブル1[[#This Row],[利益]]="","",テーブル1[[#This Row],[利益]]/(テーブル1[[#This Row],[売上金額]]*テーブル1[[#This Row],[為替]]))</f>
        <v>#VALUE!</v>
      </c>
      <c r="V323" s="22"/>
      <c r="Z323" s="12" t="e">
        <f>テーブル1[[#This Row],[利益]]+(テーブル1[[#This Row],[仕入価格]]-(テーブル1[[#This Row],[仕入価格]]*0.925925925925926))</f>
        <v>#VALUE!</v>
      </c>
      <c r="AA323" s="12">
        <f>IF(テーブル1[[#This Row],[仕入先]]="楽天",F323*リスト!$E$12,IF(テーブル1[[#This Row],[仕入先]]="Yahooショップ",F323*リスト!$E$13,))</f>
        <v>0</v>
      </c>
      <c r="AB323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24" spans="1:28" x14ac:dyDescent="0.15">
      <c r="A324" s="2" t="str">
        <f t="shared" si="5"/>
        <v/>
      </c>
      <c r="C324" s="3"/>
      <c r="D324" s="3"/>
      <c r="E324" s="11"/>
      <c r="F324" s="4"/>
      <c r="G324" s="6"/>
      <c r="H324" s="6"/>
      <c r="I324" s="6" t="str">
        <f>IF(テーブル1[[#This Row],[商品価格]]="","",SUM(G324:H324))</f>
        <v/>
      </c>
      <c r="J324" s="7"/>
      <c r="K324" s="19" t="str">
        <f>IF(テーブル1[[#This Row],[商品価格]]="","",テーブル1[[#This Row],[商品価格]]*テーブル1[[#This Row],[落札手数料%]])</f>
        <v/>
      </c>
      <c r="L324" s="19" t="str">
        <f>IF(テーブル1[[#This Row],[送料]]="","",テーブル1[[#This Row],[送料]]*テーブル1[[#This Row],[落札手数料%]])</f>
        <v/>
      </c>
      <c r="M324" s="19" t="str">
        <f>IF(テーブル1[[#This Row],[売上金額]]="","",テーブル1[[#This Row],[売上金額]]*($Y$2/100)+0.3)</f>
        <v/>
      </c>
      <c r="N324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24" s="4"/>
      <c r="P324" s="20" t="str">
        <f>IF(テーブル1[[#This Row],[為替]]="","",テーブル1[[#This Row],[売上総計$]]*テーブル1[[#This Row],[為替]])</f>
        <v/>
      </c>
      <c r="Q324" s="4"/>
      <c r="R324" s="11"/>
      <c r="S324" s="18"/>
      <c r="T324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Row],[送料割引%]]/100))+AB324</f>
        <v>#VALUE!</v>
      </c>
      <c r="U324" s="21" t="e">
        <f>IF(テーブル1[[#This Row],[利益]]="","",テーブル1[[#This Row],[利益]]/(テーブル1[[#This Row],[売上金額]]*テーブル1[[#This Row],[為替]]))</f>
        <v>#VALUE!</v>
      </c>
      <c r="V324" s="22"/>
      <c r="Z324" s="12" t="e">
        <f>テーブル1[[#This Row],[利益]]+(テーブル1[[#This Row],[仕入価格]]-(テーブル1[[#This Row],[仕入価格]]*0.925925925925926))</f>
        <v>#VALUE!</v>
      </c>
      <c r="AA324" s="12">
        <f>IF(テーブル1[[#This Row],[仕入先]]="楽天",F324*リスト!$E$12,IF(テーブル1[[#This Row],[仕入先]]="Yahooショップ",F324*リスト!$E$13,))</f>
        <v>0</v>
      </c>
      <c r="AB324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25" spans="1:28" x14ac:dyDescent="0.15">
      <c r="A325" s="2" t="str">
        <f t="shared" si="5"/>
        <v/>
      </c>
      <c r="C325" s="3"/>
      <c r="D325" s="3"/>
      <c r="E325" s="11"/>
      <c r="F325" s="4"/>
      <c r="G325" s="6"/>
      <c r="H325" s="6"/>
      <c r="I325" s="6" t="str">
        <f>IF(テーブル1[[#This Row],[商品価格]]="","",SUM(G325:H325))</f>
        <v/>
      </c>
      <c r="J325" s="7"/>
      <c r="K325" s="19" t="str">
        <f>IF(テーブル1[[#This Row],[商品価格]]="","",テーブル1[[#This Row],[商品価格]]*テーブル1[[#This Row],[落札手数料%]])</f>
        <v/>
      </c>
      <c r="L325" s="19" t="str">
        <f>IF(テーブル1[[#This Row],[送料]]="","",テーブル1[[#This Row],[送料]]*テーブル1[[#This Row],[落札手数料%]])</f>
        <v/>
      </c>
      <c r="M325" s="19" t="str">
        <f>IF(テーブル1[[#This Row],[売上金額]]="","",テーブル1[[#This Row],[売上金額]]*($Y$2/100)+0.3)</f>
        <v/>
      </c>
      <c r="N325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25" s="4"/>
      <c r="P325" s="20" t="str">
        <f>IF(テーブル1[[#This Row],[為替]]="","",テーブル1[[#This Row],[売上総計$]]*テーブル1[[#This Row],[為替]])</f>
        <v/>
      </c>
      <c r="Q325" s="4"/>
      <c r="R325" s="11"/>
      <c r="S325" s="18"/>
      <c r="T325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Row],[送料割引%]]/100))+AB325</f>
        <v>#VALUE!</v>
      </c>
      <c r="U325" s="21" t="e">
        <f>IF(テーブル1[[#This Row],[利益]]="","",テーブル1[[#This Row],[利益]]/(テーブル1[[#This Row],[売上金額]]*テーブル1[[#This Row],[為替]]))</f>
        <v>#VALUE!</v>
      </c>
      <c r="V325" s="22"/>
      <c r="Z325" s="12" t="e">
        <f>テーブル1[[#This Row],[利益]]+(テーブル1[[#This Row],[仕入価格]]-(テーブル1[[#This Row],[仕入価格]]*0.925925925925926))</f>
        <v>#VALUE!</v>
      </c>
      <c r="AA325" s="12">
        <f>IF(テーブル1[[#This Row],[仕入先]]="楽天",F325*リスト!$E$12,IF(テーブル1[[#This Row],[仕入先]]="Yahooショップ",F325*リスト!$E$13,))</f>
        <v>0</v>
      </c>
      <c r="AB325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26" spans="1:28" x14ac:dyDescent="0.15">
      <c r="A326" s="2" t="str">
        <f t="shared" si="5"/>
        <v/>
      </c>
      <c r="C326" s="3"/>
      <c r="D326" s="3"/>
      <c r="E326" s="11"/>
      <c r="F326" s="4"/>
      <c r="G326" s="6"/>
      <c r="H326" s="6"/>
      <c r="I326" s="6" t="str">
        <f>IF(テーブル1[[#This Row],[商品価格]]="","",SUM(G326:H326))</f>
        <v/>
      </c>
      <c r="J326" s="7"/>
      <c r="K326" s="19" t="str">
        <f>IF(テーブル1[[#This Row],[商品価格]]="","",テーブル1[[#This Row],[商品価格]]*テーブル1[[#This Row],[落札手数料%]])</f>
        <v/>
      </c>
      <c r="L326" s="19" t="str">
        <f>IF(テーブル1[[#This Row],[送料]]="","",テーブル1[[#This Row],[送料]]*テーブル1[[#This Row],[落札手数料%]])</f>
        <v/>
      </c>
      <c r="M326" s="19" t="str">
        <f>IF(テーブル1[[#This Row],[売上金額]]="","",テーブル1[[#This Row],[売上金額]]*($Y$2/100)+0.3)</f>
        <v/>
      </c>
      <c r="N326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26" s="4"/>
      <c r="P326" s="20" t="str">
        <f>IF(テーブル1[[#This Row],[為替]]="","",テーブル1[[#This Row],[売上総計$]]*テーブル1[[#This Row],[為替]])</f>
        <v/>
      </c>
      <c r="Q326" s="4"/>
      <c r="R326" s="11"/>
      <c r="S326" s="18"/>
      <c r="T326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Row],[送料割引%]]/100))+AB326</f>
        <v>#VALUE!</v>
      </c>
      <c r="U326" s="21" t="e">
        <f>IF(テーブル1[[#This Row],[利益]]="","",テーブル1[[#This Row],[利益]]/(テーブル1[[#This Row],[売上金額]]*テーブル1[[#This Row],[為替]]))</f>
        <v>#VALUE!</v>
      </c>
      <c r="V326" s="22"/>
      <c r="Z326" s="12" t="e">
        <f>テーブル1[[#This Row],[利益]]+(テーブル1[[#This Row],[仕入価格]]-(テーブル1[[#This Row],[仕入価格]]*0.925925925925926))</f>
        <v>#VALUE!</v>
      </c>
      <c r="AA326" s="12">
        <f>IF(テーブル1[[#This Row],[仕入先]]="楽天",F326*リスト!$E$12,IF(テーブル1[[#This Row],[仕入先]]="Yahooショップ",F326*リスト!$E$13,))</f>
        <v>0</v>
      </c>
      <c r="AB326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27" spans="1:28" x14ac:dyDescent="0.15">
      <c r="A327" s="2" t="str">
        <f t="shared" si="5"/>
        <v/>
      </c>
      <c r="C327" s="3"/>
      <c r="D327" s="3"/>
      <c r="E327" s="11"/>
      <c r="F327" s="4"/>
      <c r="G327" s="6"/>
      <c r="H327" s="6"/>
      <c r="I327" s="6" t="str">
        <f>IF(テーブル1[[#This Row],[商品価格]]="","",SUM(G327:H327))</f>
        <v/>
      </c>
      <c r="J327" s="7"/>
      <c r="K327" s="19" t="str">
        <f>IF(テーブル1[[#This Row],[商品価格]]="","",テーブル1[[#This Row],[商品価格]]*テーブル1[[#This Row],[落札手数料%]])</f>
        <v/>
      </c>
      <c r="L327" s="19" t="str">
        <f>IF(テーブル1[[#This Row],[送料]]="","",テーブル1[[#This Row],[送料]]*テーブル1[[#This Row],[落札手数料%]])</f>
        <v/>
      </c>
      <c r="M327" s="19" t="str">
        <f>IF(テーブル1[[#This Row],[売上金額]]="","",テーブル1[[#This Row],[売上金額]]*($Y$2/100)+0.3)</f>
        <v/>
      </c>
      <c r="N327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27" s="4"/>
      <c r="P327" s="20" t="str">
        <f>IF(テーブル1[[#This Row],[為替]]="","",テーブル1[[#This Row],[売上総計$]]*テーブル1[[#This Row],[為替]])</f>
        <v/>
      </c>
      <c r="Q327" s="4"/>
      <c r="R327" s="11"/>
      <c r="S327" s="18"/>
      <c r="T327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Row],[送料割引%]]/100))+AB327</f>
        <v>#VALUE!</v>
      </c>
      <c r="U327" s="21" t="e">
        <f>IF(テーブル1[[#This Row],[利益]]="","",テーブル1[[#This Row],[利益]]/(テーブル1[[#This Row],[売上金額]]*テーブル1[[#This Row],[為替]]))</f>
        <v>#VALUE!</v>
      </c>
      <c r="V327" s="22"/>
      <c r="Z327" s="12" t="e">
        <f>テーブル1[[#This Row],[利益]]+(テーブル1[[#This Row],[仕入価格]]-(テーブル1[[#This Row],[仕入価格]]*0.925925925925926))</f>
        <v>#VALUE!</v>
      </c>
      <c r="AA327" s="12">
        <f>IF(テーブル1[[#This Row],[仕入先]]="楽天",F327*リスト!$E$12,IF(テーブル1[[#This Row],[仕入先]]="Yahooショップ",F327*リスト!$E$13,))</f>
        <v>0</v>
      </c>
      <c r="AB327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28" spans="1:28" x14ac:dyDescent="0.15">
      <c r="A328" s="2" t="str">
        <f t="shared" si="5"/>
        <v/>
      </c>
      <c r="C328" s="3"/>
      <c r="D328" s="3"/>
      <c r="E328" s="11"/>
      <c r="F328" s="4"/>
      <c r="G328" s="6"/>
      <c r="H328" s="6"/>
      <c r="I328" s="6" t="str">
        <f>IF(テーブル1[[#This Row],[商品価格]]="","",SUM(G328:H328))</f>
        <v/>
      </c>
      <c r="J328" s="7"/>
      <c r="K328" s="19" t="str">
        <f>IF(テーブル1[[#This Row],[商品価格]]="","",テーブル1[[#This Row],[商品価格]]*テーブル1[[#This Row],[落札手数料%]])</f>
        <v/>
      </c>
      <c r="L328" s="19" t="str">
        <f>IF(テーブル1[[#This Row],[送料]]="","",テーブル1[[#This Row],[送料]]*テーブル1[[#This Row],[落札手数料%]])</f>
        <v/>
      </c>
      <c r="M328" s="19" t="str">
        <f>IF(テーブル1[[#This Row],[売上金額]]="","",テーブル1[[#This Row],[売上金額]]*($Y$2/100)+0.3)</f>
        <v/>
      </c>
      <c r="N328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28" s="4"/>
      <c r="P328" s="20" t="str">
        <f>IF(テーブル1[[#This Row],[為替]]="","",テーブル1[[#This Row],[売上総計$]]*テーブル1[[#This Row],[為替]])</f>
        <v/>
      </c>
      <c r="Q328" s="4"/>
      <c r="R328" s="11"/>
      <c r="S328" s="18"/>
      <c r="T328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Row],[送料割引%]]/100))+AB328</f>
        <v>#VALUE!</v>
      </c>
      <c r="U328" s="21" t="e">
        <f>IF(テーブル1[[#This Row],[利益]]="","",テーブル1[[#This Row],[利益]]/(テーブル1[[#This Row],[売上金額]]*テーブル1[[#This Row],[為替]]))</f>
        <v>#VALUE!</v>
      </c>
      <c r="V328" s="22"/>
      <c r="Z328" s="12" t="e">
        <f>テーブル1[[#This Row],[利益]]+(テーブル1[[#This Row],[仕入価格]]-(テーブル1[[#This Row],[仕入価格]]*0.925925925925926))</f>
        <v>#VALUE!</v>
      </c>
      <c r="AA328" s="12">
        <f>IF(テーブル1[[#This Row],[仕入先]]="楽天",F328*リスト!$E$12,IF(テーブル1[[#This Row],[仕入先]]="Yahooショップ",F328*リスト!$E$13,))</f>
        <v>0</v>
      </c>
      <c r="AB328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29" spans="1:28" x14ac:dyDescent="0.15">
      <c r="A329" s="2" t="str">
        <f t="shared" si="5"/>
        <v/>
      </c>
      <c r="C329" s="3"/>
      <c r="D329" s="3"/>
      <c r="E329" s="11"/>
      <c r="F329" s="4"/>
      <c r="G329" s="6"/>
      <c r="H329" s="6"/>
      <c r="I329" s="6" t="str">
        <f>IF(テーブル1[[#This Row],[商品価格]]="","",SUM(G329:H329))</f>
        <v/>
      </c>
      <c r="J329" s="7"/>
      <c r="K329" s="19" t="str">
        <f>IF(テーブル1[[#This Row],[商品価格]]="","",テーブル1[[#This Row],[商品価格]]*テーブル1[[#This Row],[落札手数料%]])</f>
        <v/>
      </c>
      <c r="L329" s="19" t="str">
        <f>IF(テーブル1[[#This Row],[送料]]="","",テーブル1[[#This Row],[送料]]*テーブル1[[#This Row],[落札手数料%]])</f>
        <v/>
      </c>
      <c r="M329" s="19" t="str">
        <f>IF(テーブル1[[#This Row],[売上金額]]="","",テーブル1[[#This Row],[売上金額]]*($Y$2/100)+0.3)</f>
        <v/>
      </c>
      <c r="N329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29" s="4"/>
      <c r="P329" s="20" t="str">
        <f>IF(テーブル1[[#This Row],[為替]]="","",テーブル1[[#This Row],[売上総計$]]*テーブル1[[#This Row],[為替]])</f>
        <v/>
      </c>
      <c r="Q329" s="4"/>
      <c r="R329" s="11"/>
      <c r="S329" s="18"/>
      <c r="T329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Row],[送料割引%]]/100))+AB329</f>
        <v>#VALUE!</v>
      </c>
      <c r="U329" s="21" t="e">
        <f>IF(テーブル1[[#This Row],[利益]]="","",テーブル1[[#This Row],[利益]]/(テーブル1[[#This Row],[売上金額]]*テーブル1[[#This Row],[為替]]))</f>
        <v>#VALUE!</v>
      </c>
      <c r="V329" s="22"/>
      <c r="Z329" s="12" t="e">
        <f>テーブル1[[#This Row],[利益]]+(テーブル1[[#This Row],[仕入価格]]-(テーブル1[[#This Row],[仕入価格]]*0.925925925925926))</f>
        <v>#VALUE!</v>
      </c>
      <c r="AA329" s="12">
        <f>IF(テーブル1[[#This Row],[仕入先]]="楽天",F329*リスト!$E$12,IF(テーブル1[[#This Row],[仕入先]]="Yahooショップ",F329*リスト!$E$13,))</f>
        <v>0</v>
      </c>
      <c r="AB329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30" spans="1:28" x14ac:dyDescent="0.15">
      <c r="A330" s="2" t="str">
        <f t="shared" si="5"/>
        <v/>
      </c>
      <c r="C330" s="3"/>
      <c r="D330" s="3"/>
      <c r="E330" s="11"/>
      <c r="F330" s="4"/>
      <c r="G330" s="6"/>
      <c r="H330" s="6"/>
      <c r="I330" s="6" t="str">
        <f>IF(テーブル1[[#This Row],[商品価格]]="","",SUM(G330:H330))</f>
        <v/>
      </c>
      <c r="J330" s="7"/>
      <c r="K330" s="19" t="str">
        <f>IF(テーブル1[[#This Row],[商品価格]]="","",テーブル1[[#This Row],[商品価格]]*テーブル1[[#This Row],[落札手数料%]])</f>
        <v/>
      </c>
      <c r="L330" s="19" t="str">
        <f>IF(テーブル1[[#This Row],[送料]]="","",テーブル1[[#This Row],[送料]]*テーブル1[[#This Row],[落札手数料%]])</f>
        <v/>
      </c>
      <c r="M330" s="19" t="str">
        <f>IF(テーブル1[[#This Row],[売上金額]]="","",テーブル1[[#This Row],[売上金額]]*($Y$2/100)+0.3)</f>
        <v/>
      </c>
      <c r="N330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30" s="4"/>
      <c r="P330" s="20" t="str">
        <f>IF(テーブル1[[#This Row],[為替]]="","",テーブル1[[#This Row],[売上総計$]]*テーブル1[[#This Row],[為替]])</f>
        <v/>
      </c>
      <c r="Q330" s="4"/>
      <c r="R330" s="11"/>
      <c r="S330" s="18"/>
      <c r="T330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Row],[送料割引%]]/100))+AB330</f>
        <v>#VALUE!</v>
      </c>
      <c r="U330" s="21" t="e">
        <f>IF(テーブル1[[#This Row],[利益]]="","",テーブル1[[#This Row],[利益]]/(テーブル1[[#This Row],[売上金額]]*テーブル1[[#This Row],[為替]]))</f>
        <v>#VALUE!</v>
      </c>
      <c r="V330" s="22"/>
      <c r="Z330" s="12" t="e">
        <f>テーブル1[[#This Row],[利益]]+(テーブル1[[#This Row],[仕入価格]]-(テーブル1[[#This Row],[仕入価格]]*0.925925925925926))</f>
        <v>#VALUE!</v>
      </c>
      <c r="AA330" s="12">
        <f>IF(テーブル1[[#This Row],[仕入先]]="楽天",F330*リスト!$E$12,IF(テーブル1[[#This Row],[仕入先]]="Yahooショップ",F330*リスト!$E$13,))</f>
        <v>0</v>
      </c>
      <c r="AB330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31" spans="1:28" x14ac:dyDescent="0.15">
      <c r="A331" s="2" t="str">
        <f t="shared" si="5"/>
        <v/>
      </c>
      <c r="C331" s="3"/>
      <c r="D331" s="3"/>
      <c r="E331" s="11"/>
      <c r="F331" s="4"/>
      <c r="G331" s="6"/>
      <c r="H331" s="6"/>
      <c r="I331" s="6" t="str">
        <f>IF(テーブル1[[#This Row],[商品価格]]="","",SUM(G331:H331))</f>
        <v/>
      </c>
      <c r="J331" s="7"/>
      <c r="K331" s="19" t="str">
        <f>IF(テーブル1[[#This Row],[商品価格]]="","",テーブル1[[#This Row],[商品価格]]*テーブル1[[#This Row],[落札手数料%]])</f>
        <v/>
      </c>
      <c r="L331" s="19" t="str">
        <f>IF(テーブル1[[#This Row],[送料]]="","",テーブル1[[#This Row],[送料]]*テーブル1[[#This Row],[落札手数料%]])</f>
        <v/>
      </c>
      <c r="M331" s="19" t="str">
        <f>IF(テーブル1[[#This Row],[売上金額]]="","",テーブル1[[#This Row],[売上金額]]*($Y$2/100)+0.3)</f>
        <v/>
      </c>
      <c r="N331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31" s="4"/>
      <c r="P331" s="20" t="str">
        <f>IF(テーブル1[[#This Row],[為替]]="","",テーブル1[[#This Row],[売上総計$]]*テーブル1[[#This Row],[為替]])</f>
        <v/>
      </c>
      <c r="Q331" s="4"/>
      <c r="R331" s="11"/>
      <c r="S331" s="18"/>
      <c r="T331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Row],[送料割引%]]/100))+AB331</f>
        <v>#VALUE!</v>
      </c>
      <c r="U331" s="21" t="e">
        <f>IF(テーブル1[[#This Row],[利益]]="","",テーブル1[[#This Row],[利益]]/(テーブル1[[#This Row],[売上金額]]*テーブル1[[#This Row],[為替]]))</f>
        <v>#VALUE!</v>
      </c>
      <c r="V331" s="22"/>
      <c r="Z331" s="12" t="e">
        <f>テーブル1[[#This Row],[利益]]+(テーブル1[[#This Row],[仕入価格]]-(テーブル1[[#This Row],[仕入価格]]*0.925925925925926))</f>
        <v>#VALUE!</v>
      </c>
      <c r="AA331" s="12">
        <f>IF(テーブル1[[#This Row],[仕入先]]="楽天",F331*リスト!$E$12,IF(テーブル1[[#This Row],[仕入先]]="Yahooショップ",F331*リスト!$E$13,))</f>
        <v>0</v>
      </c>
      <c r="AB331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32" spans="1:28" x14ac:dyDescent="0.15">
      <c r="A332" s="2" t="str">
        <f t="shared" si="5"/>
        <v/>
      </c>
      <c r="C332" s="3"/>
      <c r="D332" s="3"/>
      <c r="E332" s="11"/>
      <c r="F332" s="4"/>
      <c r="G332" s="6"/>
      <c r="H332" s="6"/>
      <c r="I332" s="6" t="str">
        <f>IF(テーブル1[[#This Row],[商品価格]]="","",SUM(G332:H332))</f>
        <v/>
      </c>
      <c r="J332" s="7"/>
      <c r="K332" s="19" t="str">
        <f>IF(テーブル1[[#This Row],[商品価格]]="","",テーブル1[[#This Row],[商品価格]]*テーブル1[[#This Row],[落札手数料%]])</f>
        <v/>
      </c>
      <c r="L332" s="19" t="str">
        <f>IF(テーブル1[[#This Row],[送料]]="","",テーブル1[[#This Row],[送料]]*テーブル1[[#This Row],[落札手数料%]])</f>
        <v/>
      </c>
      <c r="M332" s="19" t="str">
        <f>IF(テーブル1[[#This Row],[売上金額]]="","",テーブル1[[#This Row],[売上金額]]*($Y$2/100)+0.3)</f>
        <v/>
      </c>
      <c r="N332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32" s="4"/>
      <c r="P332" s="20" t="str">
        <f>IF(テーブル1[[#This Row],[為替]]="","",テーブル1[[#This Row],[売上総計$]]*テーブル1[[#This Row],[為替]])</f>
        <v/>
      </c>
      <c r="Q332" s="4"/>
      <c r="R332" s="11"/>
      <c r="S332" s="18"/>
      <c r="T332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Row],[送料割引%]]/100))+AB332</f>
        <v>#VALUE!</v>
      </c>
      <c r="U332" s="21" t="e">
        <f>IF(テーブル1[[#This Row],[利益]]="","",テーブル1[[#This Row],[利益]]/(テーブル1[[#This Row],[売上金額]]*テーブル1[[#This Row],[為替]]))</f>
        <v>#VALUE!</v>
      </c>
      <c r="V332" s="22"/>
      <c r="Z332" s="12" t="e">
        <f>テーブル1[[#This Row],[利益]]+(テーブル1[[#This Row],[仕入価格]]-(テーブル1[[#This Row],[仕入価格]]*0.925925925925926))</f>
        <v>#VALUE!</v>
      </c>
      <c r="AA332" s="12">
        <f>IF(テーブル1[[#This Row],[仕入先]]="楽天",F332*リスト!$E$12,IF(テーブル1[[#This Row],[仕入先]]="Yahooショップ",F332*リスト!$E$13,))</f>
        <v>0</v>
      </c>
      <c r="AB332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33" spans="1:28" x14ac:dyDescent="0.15">
      <c r="A333" s="2" t="str">
        <f t="shared" si="5"/>
        <v/>
      </c>
      <c r="C333" s="3"/>
      <c r="D333" s="3"/>
      <c r="E333" s="11"/>
      <c r="F333" s="4"/>
      <c r="G333" s="6"/>
      <c r="H333" s="6"/>
      <c r="I333" s="6" t="str">
        <f>IF(テーブル1[[#This Row],[商品価格]]="","",SUM(G333:H333))</f>
        <v/>
      </c>
      <c r="J333" s="7"/>
      <c r="K333" s="19" t="str">
        <f>IF(テーブル1[[#This Row],[商品価格]]="","",テーブル1[[#This Row],[商品価格]]*テーブル1[[#This Row],[落札手数料%]])</f>
        <v/>
      </c>
      <c r="L333" s="19" t="str">
        <f>IF(テーブル1[[#This Row],[送料]]="","",テーブル1[[#This Row],[送料]]*テーブル1[[#This Row],[落札手数料%]])</f>
        <v/>
      </c>
      <c r="M333" s="19" t="str">
        <f>IF(テーブル1[[#This Row],[売上金額]]="","",テーブル1[[#This Row],[売上金額]]*($Y$2/100)+0.3)</f>
        <v/>
      </c>
      <c r="N333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33" s="4"/>
      <c r="P333" s="20" t="str">
        <f>IF(テーブル1[[#This Row],[為替]]="","",テーブル1[[#This Row],[売上総計$]]*テーブル1[[#This Row],[為替]])</f>
        <v/>
      </c>
      <c r="Q333" s="4"/>
      <c r="R333" s="11"/>
      <c r="S333" s="18"/>
      <c r="T333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Row],[送料割引%]]/100))+AB333</f>
        <v>#VALUE!</v>
      </c>
      <c r="U333" s="21" t="e">
        <f>IF(テーブル1[[#This Row],[利益]]="","",テーブル1[[#This Row],[利益]]/(テーブル1[[#This Row],[売上金額]]*テーブル1[[#This Row],[為替]]))</f>
        <v>#VALUE!</v>
      </c>
      <c r="V333" s="22"/>
      <c r="Z333" s="12" t="e">
        <f>テーブル1[[#This Row],[利益]]+(テーブル1[[#This Row],[仕入価格]]-(テーブル1[[#This Row],[仕入価格]]*0.925925925925926))</f>
        <v>#VALUE!</v>
      </c>
      <c r="AA333" s="12">
        <f>IF(テーブル1[[#This Row],[仕入先]]="楽天",F333*リスト!$E$12,IF(テーブル1[[#This Row],[仕入先]]="Yahooショップ",F333*リスト!$E$13,))</f>
        <v>0</v>
      </c>
      <c r="AB333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34" spans="1:28" x14ac:dyDescent="0.15">
      <c r="A334" s="2" t="str">
        <f t="shared" si="5"/>
        <v/>
      </c>
      <c r="C334" s="3"/>
      <c r="D334" s="3"/>
      <c r="E334" s="11"/>
      <c r="F334" s="4"/>
      <c r="G334" s="6"/>
      <c r="H334" s="6"/>
      <c r="I334" s="6" t="str">
        <f>IF(テーブル1[[#This Row],[商品価格]]="","",SUM(G334:H334))</f>
        <v/>
      </c>
      <c r="J334" s="7"/>
      <c r="K334" s="19" t="str">
        <f>IF(テーブル1[[#This Row],[商品価格]]="","",テーブル1[[#This Row],[商品価格]]*テーブル1[[#This Row],[落札手数料%]])</f>
        <v/>
      </c>
      <c r="L334" s="19" t="str">
        <f>IF(テーブル1[[#This Row],[送料]]="","",テーブル1[[#This Row],[送料]]*テーブル1[[#This Row],[落札手数料%]])</f>
        <v/>
      </c>
      <c r="M334" s="19" t="str">
        <f>IF(テーブル1[[#This Row],[売上金額]]="","",テーブル1[[#This Row],[売上金額]]*($Y$2/100)+0.3)</f>
        <v/>
      </c>
      <c r="N334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34" s="4"/>
      <c r="P334" s="20" t="str">
        <f>IF(テーブル1[[#This Row],[為替]]="","",テーブル1[[#This Row],[売上総計$]]*テーブル1[[#This Row],[為替]])</f>
        <v/>
      </c>
      <c r="Q334" s="4"/>
      <c r="R334" s="11"/>
      <c r="S334" s="18"/>
      <c r="T334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Row],[送料割引%]]/100))+AB334</f>
        <v>#VALUE!</v>
      </c>
      <c r="U334" s="21" t="e">
        <f>IF(テーブル1[[#This Row],[利益]]="","",テーブル1[[#This Row],[利益]]/(テーブル1[[#This Row],[売上金額]]*テーブル1[[#This Row],[為替]]))</f>
        <v>#VALUE!</v>
      </c>
      <c r="V334" s="22"/>
      <c r="Z334" s="12" t="e">
        <f>テーブル1[[#This Row],[利益]]+(テーブル1[[#This Row],[仕入価格]]-(テーブル1[[#This Row],[仕入価格]]*0.925925925925926))</f>
        <v>#VALUE!</v>
      </c>
      <c r="AA334" s="12">
        <f>IF(テーブル1[[#This Row],[仕入先]]="楽天",F334*リスト!$E$12,IF(テーブル1[[#This Row],[仕入先]]="Yahooショップ",F334*リスト!$E$13,))</f>
        <v>0</v>
      </c>
      <c r="AB334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35" spans="1:28" x14ac:dyDescent="0.15">
      <c r="A335" s="2" t="str">
        <f t="shared" si="5"/>
        <v/>
      </c>
      <c r="C335" s="3"/>
      <c r="D335" s="3"/>
      <c r="E335" s="11"/>
      <c r="F335" s="4"/>
      <c r="G335" s="6"/>
      <c r="H335" s="6"/>
      <c r="I335" s="6" t="str">
        <f>IF(テーブル1[[#This Row],[商品価格]]="","",SUM(G335:H335))</f>
        <v/>
      </c>
      <c r="J335" s="7"/>
      <c r="K335" s="19" t="str">
        <f>IF(テーブル1[[#This Row],[商品価格]]="","",テーブル1[[#This Row],[商品価格]]*テーブル1[[#This Row],[落札手数料%]])</f>
        <v/>
      </c>
      <c r="L335" s="19" t="str">
        <f>IF(テーブル1[[#This Row],[送料]]="","",テーブル1[[#This Row],[送料]]*テーブル1[[#This Row],[落札手数料%]])</f>
        <v/>
      </c>
      <c r="M335" s="19" t="str">
        <f>IF(テーブル1[[#This Row],[売上金額]]="","",テーブル1[[#This Row],[売上金額]]*($Y$2/100)+0.3)</f>
        <v/>
      </c>
      <c r="N335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35" s="4"/>
      <c r="P335" s="20" t="str">
        <f>IF(テーブル1[[#This Row],[為替]]="","",テーブル1[[#This Row],[売上総計$]]*テーブル1[[#This Row],[為替]])</f>
        <v/>
      </c>
      <c r="Q335" s="4"/>
      <c r="R335" s="11"/>
      <c r="S335" s="18"/>
      <c r="T335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Row],[送料割引%]]/100))+AB335</f>
        <v>#VALUE!</v>
      </c>
      <c r="U335" s="21" t="e">
        <f>IF(テーブル1[[#This Row],[利益]]="","",テーブル1[[#This Row],[利益]]/(テーブル1[[#This Row],[売上金額]]*テーブル1[[#This Row],[為替]]))</f>
        <v>#VALUE!</v>
      </c>
      <c r="V335" s="22"/>
      <c r="Z335" s="12" t="e">
        <f>テーブル1[[#This Row],[利益]]+(テーブル1[[#This Row],[仕入価格]]-(テーブル1[[#This Row],[仕入価格]]*0.925925925925926))</f>
        <v>#VALUE!</v>
      </c>
      <c r="AA335" s="12">
        <f>IF(テーブル1[[#This Row],[仕入先]]="楽天",F335*リスト!$E$12,IF(テーブル1[[#This Row],[仕入先]]="Yahooショップ",F335*リスト!$E$13,))</f>
        <v>0</v>
      </c>
      <c r="AB335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36" spans="1:28" x14ac:dyDescent="0.15">
      <c r="A336" s="2" t="str">
        <f t="shared" si="5"/>
        <v/>
      </c>
      <c r="C336" s="3"/>
      <c r="D336" s="3"/>
      <c r="E336" s="11"/>
      <c r="F336" s="4"/>
      <c r="G336" s="6"/>
      <c r="H336" s="6"/>
      <c r="I336" s="6" t="str">
        <f>IF(テーブル1[[#This Row],[商品価格]]="","",SUM(G336:H336))</f>
        <v/>
      </c>
      <c r="J336" s="7"/>
      <c r="K336" s="19" t="str">
        <f>IF(テーブル1[[#This Row],[商品価格]]="","",テーブル1[[#This Row],[商品価格]]*テーブル1[[#This Row],[落札手数料%]])</f>
        <v/>
      </c>
      <c r="L336" s="19" t="str">
        <f>IF(テーブル1[[#This Row],[送料]]="","",テーブル1[[#This Row],[送料]]*テーブル1[[#This Row],[落札手数料%]])</f>
        <v/>
      </c>
      <c r="M336" s="19" t="str">
        <f>IF(テーブル1[[#This Row],[売上金額]]="","",テーブル1[[#This Row],[売上金額]]*($Y$2/100)+0.3)</f>
        <v/>
      </c>
      <c r="N336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36" s="4"/>
      <c r="P336" s="20" t="str">
        <f>IF(テーブル1[[#This Row],[為替]]="","",テーブル1[[#This Row],[売上総計$]]*テーブル1[[#This Row],[為替]])</f>
        <v/>
      </c>
      <c r="Q336" s="4"/>
      <c r="R336" s="11"/>
      <c r="S336" s="18"/>
      <c r="T336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Row],[送料割引%]]/100))+AB336</f>
        <v>#VALUE!</v>
      </c>
      <c r="U336" s="21" t="e">
        <f>IF(テーブル1[[#This Row],[利益]]="","",テーブル1[[#This Row],[利益]]/(テーブル1[[#This Row],[売上金額]]*テーブル1[[#This Row],[為替]]))</f>
        <v>#VALUE!</v>
      </c>
      <c r="V336" s="22"/>
      <c r="Z336" s="12" t="e">
        <f>テーブル1[[#This Row],[利益]]+(テーブル1[[#This Row],[仕入価格]]-(テーブル1[[#This Row],[仕入価格]]*0.925925925925926))</f>
        <v>#VALUE!</v>
      </c>
      <c r="AA336" s="12">
        <f>IF(テーブル1[[#This Row],[仕入先]]="楽天",F336*リスト!$E$12,IF(テーブル1[[#This Row],[仕入先]]="Yahooショップ",F336*リスト!$E$13,))</f>
        <v>0</v>
      </c>
      <c r="AB336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37" spans="1:28" x14ac:dyDescent="0.15">
      <c r="A337" s="2" t="str">
        <f t="shared" si="5"/>
        <v/>
      </c>
      <c r="C337" s="3"/>
      <c r="D337" s="3"/>
      <c r="E337" s="11"/>
      <c r="F337" s="4"/>
      <c r="G337" s="6"/>
      <c r="H337" s="6"/>
      <c r="I337" s="6" t="str">
        <f>IF(テーブル1[[#This Row],[商品価格]]="","",SUM(G337:H337))</f>
        <v/>
      </c>
      <c r="J337" s="7"/>
      <c r="K337" s="19" t="str">
        <f>IF(テーブル1[[#This Row],[商品価格]]="","",テーブル1[[#This Row],[商品価格]]*テーブル1[[#This Row],[落札手数料%]])</f>
        <v/>
      </c>
      <c r="L337" s="19" t="str">
        <f>IF(テーブル1[[#This Row],[送料]]="","",テーブル1[[#This Row],[送料]]*テーブル1[[#This Row],[落札手数料%]])</f>
        <v/>
      </c>
      <c r="M337" s="19" t="str">
        <f>IF(テーブル1[[#This Row],[売上金額]]="","",テーブル1[[#This Row],[売上金額]]*($Y$2/100)+0.3)</f>
        <v/>
      </c>
      <c r="N337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37" s="4"/>
      <c r="P337" s="20" t="str">
        <f>IF(テーブル1[[#This Row],[為替]]="","",テーブル1[[#This Row],[売上総計$]]*テーブル1[[#This Row],[為替]])</f>
        <v/>
      </c>
      <c r="Q337" s="4"/>
      <c r="R337" s="11"/>
      <c r="S337" s="18"/>
      <c r="T337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Row],[送料割引%]]/100))+AB337</f>
        <v>#VALUE!</v>
      </c>
      <c r="U337" s="21" t="e">
        <f>IF(テーブル1[[#This Row],[利益]]="","",テーブル1[[#This Row],[利益]]/(テーブル1[[#This Row],[売上金額]]*テーブル1[[#This Row],[為替]]))</f>
        <v>#VALUE!</v>
      </c>
      <c r="V337" s="22"/>
      <c r="Z337" s="12" t="e">
        <f>テーブル1[[#This Row],[利益]]+(テーブル1[[#This Row],[仕入価格]]-(テーブル1[[#This Row],[仕入価格]]*0.925925925925926))</f>
        <v>#VALUE!</v>
      </c>
      <c r="AA337" s="12">
        <f>IF(テーブル1[[#This Row],[仕入先]]="楽天",F337*リスト!$E$12,IF(テーブル1[[#This Row],[仕入先]]="Yahooショップ",F337*リスト!$E$13,))</f>
        <v>0</v>
      </c>
      <c r="AB337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38" spans="1:28" x14ac:dyDescent="0.15">
      <c r="A338" s="2" t="str">
        <f t="shared" si="5"/>
        <v/>
      </c>
      <c r="C338" s="3"/>
      <c r="D338" s="3"/>
      <c r="E338" s="11"/>
      <c r="F338" s="4"/>
      <c r="G338" s="6"/>
      <c r="H338" s="6"/>
      <c r="I338" s="6" t="str">
        <f>IF(テーブル1[[#This Row],[商品価格]]="","",SUM(G338:H338))</f>
        <v/>
      </c>
      <c r="J338" s="7"/>
      <c r="K338" s="19" t="str">
        <f>IF(テーブル1[[#This Row],[商品価格]]="","",テーブル1[[#This Row],[商品価格]]*テーブル1[[#This Row],[落札手数料%]])</f>
        <v/>
      </c>
      <c r="L338" s="19" t="str">
        <f>IF(テーブル1[[#This Row],[送料]]="","",テーブル1[[#This Row],[送料]]*テーブル1[[#This Row],[落札手数料%]])</f>
        <v/>
      </c>
      <c r="M338" s="19" t="str">
        <f>IF(テーブル1[[#This Row],[売上金額]]="","",テーブル1[[#This Row],[売上金額]]*($Y$2/100)+0.3)</f>
        <v/>
      </c>
      <c r="N338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38" s="4"/>
      <c r="P338" s="20" t="str">
        <f>IF(テーブル1[[#This Row],[為替]]="","",テーブル1[[#This Row],[売上総計$]]*テーブル1[[#This Row],[為替]])</f>
        <v/>
      </c>
      <c r="Q338" s="4"/>
      <c r="R338" s="11"/>
      <c r="S338" s="18"/>
      <c r="T338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Row],[送料割引%]]/100))+AB338</f>
        <v>#VALUE!</v>
      </c>
      <c r="U338" s="21" t="e">
        <f>IF(テーブル1[[#This Row],[利益]]="","",テーブル1[[#This Row],[利益]]/(テーブル1[[#This Row],[売上金額]]*テーブル1[[#This Row],[為替]]))</f>
        <v>#VALUE!</v>
      </c>
      <c r="V338" s="22"/>
      <c r="Z338" s="12" t="e">
        <f>テーブル1[[#This Row],[利益]]+(テーブル1[[#This Row],[仕入価格]]-(テーブル1[[#This Row],[仕入価格]]*0.925925925925926))</f>
        <v>#VALUE!</v>
      </c>
      <c r="AA338" s="12">
        <f>IF(テーブル1[[#This Row],[仕入先]]="楽天",F338*リスト!$E$12,IF(テーブル1[[#This Row],[仕入先]]="Yahooショップ",F338*リスト!$E$13,))</f>
        <v>0</v>
      </c>
      <c r="AB338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39" spans="1:28" x14ac:dyDescent="0.15">
      <c r="A339" s="2" t="str">
        <f t="shared" si="5"/>
        <v/>
      </c>
      <c r="C339" s="3"/>
      <c r="D339" s="3"/>
      <c r="E339" s="11"/>
      <c r="F339" s="4"/>
      <c r="G339" s="6"/>
      <c r="H339" s="6"/>
      <c r="I339" s="6" t="str">
        <f>IF(テーブル1[[#This Row],[商品価格]]="","",SUM(G339:H339))</f>
        <v/>
      </c>
      <c r="J339" s="7"/>
      <c r="K339" s="19" t="str">
        <f>IF(テーブル1[[#This Row],[商品価格]]="","",テーブル1[[#This Row],[商品価格]]*テーブル1[[#This Row],[落札手数料%]])</f>
        <v/>
      </c>
      <c r="L339" s="19" t="str">
        <f>IF(テーブル1[[#This Row],[送料]]="","",テーブル1[[#This Row],[送料]]*テーブル1[[#This Row],[落札手数料%]])</f>
        <v/>
      </c>
      <c r="M339" s="19" t="str">
        <f>IF(テーブル1[[#This Row],[売上金額]]="","",テーブル1[[#This Row],[売上金額]]*($Y$2/100)+0.3)</f>
        <v/>
      </c>
      <c r="N339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39" s="4"/>
      <c r="P339" s="20" t="str">
        <f>IF(テーブル1[[#This Row],[為替]]="","",テーブル1[[#This Row],[売上総計$]]*テーブル1[[#This Row],[為替]])</f>
        <v/>
      </c>
      <c r="Q339" s="4"/>
      <c r="R339" s="11"/>
      <c r="S339" s="18"/>
      <c r="T339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Row],[送料割引%]]/100))+AB339</f>
        <v>#VALUE!</v>
      </c>
      <c r="U339" s="21" t="e">
        <f>IF(テーブル1[[#This Row],[利益]]="","",テーブル1[[#This Row],[利益]]/(テーブル1[[#This Row],[売上金額]]*テーブル1[[#This Row],[為替]]))</f>
        <v>#VALUE!</v>
      </c>
      <c r="V339" s="22"/>
      <c r="Z339" s="12" t="e">
        <f>テーブル1[[#This Row],[利益]]+(テーブル1[[#This Row],[仕入価格]]-(テーブル1[[#This Row],[仕入価格]]*0.925925925925926))</f>
        <v>#VALUE!</v>
      </c>
      <c r="AA339" s="12">
        <f>IF(テーブル1[[#This Row],[仕入先]]="楽天",F339*リスト!$E$12,IF(テーブル1[[#This Row],[仕入先]]="Yahooショップ",F339*リスト!$E$13,))</f>
        <v>0</v>
      </c>
      <c r="AB339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40" spans="1:28" x14ac:dyDescent="0.15">
      <c r="A340" s="2" t="str">
        <f t="shared" si="5"/>
        <v/>
      </c>
      <c r="C340" s="3"/>
      <c r="D340" s="3"/>
      <c r="E340" s="11"/>
      <c r="F340" s="4"/>
      <c r="G340" s="6"/>
      <c r="H340" s="6"/>
      <c r="I340" s="6" t="str">
        <f>IF(テーブル1[[#This Row],[商品価格]]="","",SUM(G340:H340))</f>
        <v/>
      </c>
      <c r="J340" s="7"/>
      <c r="K340" s="19" t="str">
        <f>IF(テーブル1[[#This Row],[商品価格]]="","",テーブル1[[#This Row],[商品価格]]*テーブル1[[#This Row],[落札手数料%]])</f>
        <v/>
      </c>
      <c r="L340" s="19" t="str">
        <f>IF(テーブル1[[#This Row],[送料]]="","",テーブル1[[#This Row],[送料]]*テーブル1[[#This Row],[落札手数料%]])</f>
        <v/>
      </c>
      <c r="M340" s="19" t="str">
        <f>IF(テーブル1[[#This Row],[売上金額]]="","",テーブル1[[#This Row],[売上金額]]*($Y$2/100)+0.3)</f>
        <v/>
      </c>
      <c r="N340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40" s="4"/>
      <c r="P340" s="20" t="str">
        <f>IF(テーブル1[[#This Row],[為替]]="","",テーブル1[[#This Row],[売上総計$]]*テーブル1[[#This Row],[為替]])</f>
        <v/>
      </c>
      <c r="Q340" s="4"/>
      <c r="R340" s="11"/>
      <c r="S340" s="18"/>
      <c r="T340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Row],[送料割引%]]/100))+AB340</f>
        <v>#VALUE!</v>
      </c>
      <c r="U340" s="21" t="e">
        <f>IF(テーブル1[[#This Row],[利益]]="","",テーブル1[[#This Row],[利益]]/(テーブル1[[#This Row],[売上金額]]*テーブル1[[#This Row],[為替]]))</f>
        <v>#VALUE!</v>
      </c>
      <c r="V340" s="22"/>
      <c r="Z340" s="12" t="e">
        <f>テーブル1[[#This Row],[利益]]+(テーブル1[[#This Row],[仕入価格]]-(テーブル1[[#This Row],[仕入価格]]*0.925925925925926))</f>
        <v>#VALUE!</v>
      </c>
      <c r="AA340" s="12">
        <f>IF(テーブル1[[#This Row],[仕入先]]="楽天",F340*リスト!$E$12,IF(テーブル1[[#This Row],[仕入先]]="Yahooショップ",F340*リスト!$E$13,))</f>
        <v>0</v>
      </c>
      <c r="AB340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41" spans="1:28" x14ac:dyDescent="0.15">
      <c r="A341" s="2" t="str">
        <f t="shared" si="5"/>
        <v/>
      </c>
      <c r="C341" s="3"/>
      <c r="D341" s="3"/>
      <c r="E341" s="11"/>
      <c r="F341" s="4"/>
      <c r="G341" s="6"/>
      <c r="H341" s="6"/>
      <c r="I341" s="6" t="str">
        <f>IF(テーブル1[[#This Row],[商品価格]]="","",SUM(G341:H341))</f>
        <v/>
      </c>
      <c r="J341" s="7"/>
      <c r="K341" s="19" t="str">
        <f>IF(テーブル1[[#This Row],[商品価格]]="","",テーブル1[[#This Row],[商品価格]]*テーブル1[[#This Row],[落札手数料%]])</f>
        <v/>
      </c>
      <c r="L341" s="19" t="str">
        <f>IF(テーブル1[[#This Row],[送料]]="","",テーブル1[[#This Row],[送料]]*テーブル1[[#This Row],[落札手数料%]])</f>
        <v/>
      </c>
      <c r="M341" s="19" t="str">
        <f>IF(テーブル1[[#This Row],[売上金額]]="","",テーブル1[[#This Row],[売上金額]]*($Y$2/100)+0.3)</f>
        <v/>
      </c>
      <c r="N341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41" s="4"/>
      <c r="P341" s="20" t="str">
        <f>IF(テーブル1[[#This Row],[為替]]="","",テーブル1[[#This Row],[売上総計$]]*テーブル1[[#This Row],[為替]])</f>
        <v/>
      </c>
      <c r="Q341" s="4"/>
      <c r="R341" s="11"/>
      <c r="S341" s="18"/>
      <c r="T341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Row],[送料割引%]]/100))+AB341</f>
        <v>#VALUE!</v>
      </c>
      <c r="U341" s="21" t="e">
        <f>IF(テーブル1[[#This Row],[利益]]="","",テーブル1[[#This Row],[利益]]/(テーブル1[[#This Row],[売上金額]]*テーブル1[[#This Row],[為替]]))</f>
        <v>#VALUE!</v>
      </c>
      <c r="V341" s="22"/>
      <c r="Z341" s="12" t="e">
        <f>テーブル1[[#This Row],[利益]]+(テーブル1[[#This Row],[仕入価格]]-(テーブル1[[#This Row],[仕入価格]]*0.925925925925926))</f>
        <v>#VALUE!</v>
      </c>
      <c r="AA341" s="12">
        <f>IF(テーブル1[[#This Row],[仕入先]]="楽天",F341*リスト!$E$12,IF(テーブル1[[#This Row],[仕入先]]="Yahooショップ",F341*リスト!$E$13,))</f>
        <v>0</v>
      </c>
      <c r="AB341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42" spans="1:28" x14ac:dyDescent="0.15">
      <c r="A342" s="2" t="str">
        <f t="shared" si="5"/>
        <v/>
      </c>
      <c r="C342" s="3"/>
      <c r="D342" s="3"/>
      <c r="E342" s="11"/>
      <c r="F342" s="4"/>
      <c r="G342" s="6"/>
      <c r="H342" s="6"/>
      <c r="I342" s="6" t="str">
        <f>IF(テーブル1[[#This Row],[商品価格]]="","",SUM(G342:H342))</f>
        <v/>
      </c>
      <c r="J342" s="7"/>
      <c r="K342" s="19" t="str">
        <f>IF(テーブル1[[#This Row],[商品価格]]="","",テーブル1[[#This Row],[商品価格]]*テーブル1[[#This Row],[落札手数料%]])</f>
        <v/>
      </c>
      <c r="L342" s="19" t="str">
        <f>IF(テーブル1[[#This Row],[送料]]="","",テーブル1[[#This Row],[送料]]*テーブル1[[#This Row],[落札手数料%]])</f>
        <v/>
      </c>
      <c r="M342" s="19" t="str">
        <f>IF(テーブル1[[#This Row],[売上金額]]="","",テーブル1[[#This Row],[売上金額]]*($Y$2/100)+0.3)</f>
        <v/>
      </c>
      <c r="N342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42" s="4"/>
      <c r="P342" s="20" t="str">
        <f>IF(テーブル1[[#This Row],[為替]]="","",テーブル1[[#This Row],[売上総計$]]*テーブル1[[#This Row],[為替]])</f>
        <v/>
      </c>
      <c r="Q342" s="4"/>
      <c r="R342" s="11"/>
      <c r="S342" s="18"/>
      <c r="T342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Row],[送料割引%]]/100))+AB342</f>
        <v>#VALUE!</v>
      </c>
      <c r="U342" s="21" t="e">
        <f>IF(テーブル1[[#This Row],[利益]]="","",テーブル1[[#This Row],[利益]]/(テーブル1[[#This Row],[売上金額]]*テーブル1[[#This Row],[為替]]))</f>
        <v>#VALUE!</v>
      </c>
      <c r="V342" s="22"/>
      <c r="Z342" s="12" t="e">
        <f>テーブル1[[#This Row],[利益]]+(テーブル1[[#This Row],[仕入価格]]-(テーブル1[[#This Row],[仕入価格]]*0.925925925925926))</f>
        <v>#VALUE!</v>
      </c>
      <c r="AA342" s="12">
        <f>IF(テーブル1[[#This Row],[仕入先]]="楽天",F342*リスト!$E$12,IF(テーブル1[[#This Row],[仕入先]]="Yahooショップ",F342*リスト!$E$13,))</f>
        <v>0</v>
      </c>
      <c r="AB342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43" spans="1:28" x14ac:dyDescent="0.15">
      <c r="A343" s="2" t="str">
        <f t="shared" si="5"/>
        <v/>
      </c>
      <c r="C343" s="3"/>
      <c r="D343" s="3"/>
      <c r="E343" s="11"/>
      <c r="F343" s="4"/>
      <c r="G343" s="6"/>
      <c r="H343" s="6"/>
      <c r="I343" s="6" t="str">
        <f>IF(テーブル1[[#This Row],[商品価格]]="","",SUM(G343:H343))</f>
        <v/>
      </c>
      <c r="J343" s="7"/>
      <c r="K343" s="19" t="str">
        <f>IF(テーブル1[[#This Row],[商品価格]]="","",テーブル1[[#This Row],[商品価格]]*テーブル1[[#This Row],[落札手数料%]])</f>
        <v/>
      </c>
      <c r="L343" s="19" t="str">
        <f>IF(テーブル1[[#This Row],[送料]]="","",テーブル1[[#This Row],[送料]]*テーブル1[[#This Row],[落札手数料%]])</f>
        <v/>
      </c>
      <c r="M343" s="19" t="str">
        <f>IF(テーブル1[[#This Row],[売上金額]]="","",テーブル1[[#This Row],[売上金額]]*($Y$2/100)+0.3)</f>
        <v/>
      </c>
      <c r="N343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43" s="4"/>
      <c r="P343" s="20" t="str">
        <f>IF(テーブル1[[#This Row],[為替]]="","",テーブル1[[#This Row],[売上総計$]]*テーブル1[[#This Row],[為替]])</f>
        <v/>
      </c>
      <c r="Q343" s="4"/>
      <c r="R343" s="11"/>
      <c r="S343" s="18"/>
      <c r="T343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Row],[送料割引%]]/100))+AB343</f>
        <v>#VALUE!</v>
      </c>
      <c r="U343" s="21" t="e">
        <f>IF(テーブル1[[#This Row],[利益]]="","",テーブル1[[#This Row],[利益]]/(テーブル1[[#This Row],[売上金額]]*テーブル1[[#This Row],[為替]]))</f>
        <v>#VALUE!</v>
      </c>
      <c r="V343" s="22"/>
      <c r="Z343" s="12" t="e">
        <f>テーブル1[[#This Row],[利益]]+(テーブル1[[#This Row],[仕入価格]]-(テーブル1[[#This Row],[仕入価格]]*0.925925925925926))</f>
        <v>#VALUE!</v>
      </c>
      <c r="AA343" s="12">
        <f>IF(テーブル1[[#This Row],[仕入先]]="楽天",F343*リスト!$E$12,IF(テーブル1[[#This Row],[仕入先]]="Yahooショップ",F343*リスト!$E$13,))</f>
        <v>0</v>
      </c>
      <c r="AB343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44" spans="1:28" x14ac:dyDescent="0.15">
      <c r="A344" s="2" t="str">
        <f t="shared" si="5"/>
        <v/>
      </c>
      <c r="C344" s="3"/>
      <c r="D344" s="3"/>
      <c r="E344" s="11"/>
      <c r="F344" s="4"/>
      <c r="G344" s="6"/>
      <c r="H344" s="6"/>
      <c r="I344" s="6" t="str">
        <f>IF(テーブル1[[#This Row],[商品価格]]="","",SUM(G344:H344))</f>
        <v/>
      </c>
      <c r="J344" s="7"/>
      <c r="K344" s="19" t="str">
        <f>IF(テーブル1[[#This Row],[商品価格]]="","",テーブル1[[#This Row],[商品価格]]*テーブル1[[#This Row],[落札手数料%]])</f>
        <v/>
      </c>
      <c r="L344" s="19" t="str">
        <f>IF(テーブル1[[#This Row],[送料]]="","",テーブル1[[#This Row],[送料]]*テーブル1[[#This Row],[落札手数料%]])</f>
        <v/>
      </c>
      <c r="M344" s="19" t="str">
        <f>IF(テーブル1[[#This Row],[売上金額]]="","",テーブル1[[#This Row],[売上金額]]*($Y$2/100)+0.3)</f>
        <v/>
      </c>
      <c r="N344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44" s="4"/>
      <c r="P344" s="20" t="str">
        <f>IF(テーブル1[[#This Row],[為替]]="","",テーブル1[[#This Row],[売上総計$]]*テーブル1[[#This Row],[為替]])</f>
        <v/>
      </c>
      <c r="Q344" s="4"/>
      <c r="R344" s="11"/>
      <c r="S344" s="18"/>
      <c r="T344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Row],[送料割引%]]/100))+AB344</f>
        <v>#VALUE!</v>
      </c>
      <c r="U344" s="21" t="e">
        <f>IF(テーブル1[[#This Row],[利益]]="","",テーブル1[[#This Row],[利益]]/(テーブル1[[#This Row],[売上金額]]*テーブル1[[#This Row],[為替]]))</f>
        <v>#VALUE!</v>
      </c>
      <c r="V344" s="22"/>
      <c r="Z344" s="12" t="e">
        <f>テーブル1[[#This Row],[利益]]+(テーブル1[[#This Row],[仕入価格]]-(テーブル1[[#This Row],[仕入価格]]*0.925925925925926))</f>
        <v>#VALUE!</v>
      </c>
      <c r="AA344" s="12">
        <f>IF(テーブル1[[#This Row],[仕入先]]="楽天",F344*リスト!$E$12,IF(テーブル1[[#This Row],[仕入先]]="Yahooショップ",F344*リスト!$E$13,))</f>
        <v>0</v>
      </c>
      <c r="AB344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45" spans="1:28" x14ac:dyDescent="0.15">
      <c r="A345" s="2" t="str">
        <f t="shared" si="5"/>
        <v/>
      </c>
      <c r="C345" s="3"/>
      <c r="D345" s="3"/>
      <c r="E345" s="11"/>
      <c r="F345" s="4"/>
      <c r="G345" s="6"/>
      <c r="H345" s="6"/>
      <c r="I345" s="6" t="str">
        <f>IF(テーブル1[[#This Row],[商品価格]]="","",SUM(G345:H345))</f>
        <v/>
      </c>
      <c r="J345" s="7"/>
      <c r="K345" s="19" t="str">
        <f>IF(テーブル1[[#This Row],[商品価格]]="","",テーブル1[[#This Row],[商品価格]]*テーブル1[[#This Row],[落札手数料%]])</f>
        <v/>
      </c>
      <c r="L345" s="19" t="str">
        <f>IF(テーブル1[[#This Row],[送料]]="","",テーブル1[[#This Row],[送料]]*テーブル1[[#This Row],[落札手数料%]])</f>
        <v/>
      </c>
      <c r="M345" s="19" t="str">
        <f>IF(テーブル1[[#This Row],[売上金額]]="","",テーブル1[[#This Row],[売上金額]]*($Y$2/100)+0.3)</f>
        <v/>
      </c>
      <c r="N345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45" s="4"/>
      <c r="P345" s="20" t="str">
        <f>IF(テーブル1[[#This Row],[為替]]="","",テーブル1[[#This Row],[売上総計$]]*テーブル1[[#This Row],[為替]])</f>
        <v/>
      </c>
      <c r="Q345" s="4"/>
      <c r="R345" s="11"/>
      <c r="S345" s="18"/>
      <c r="T345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Row],[送料割引%]]/100))+AB345</f>
        <v>#VALUE!</v>
      </c>
      <c r="U345" s="21" t="e">
        <f>IF(テーブル1[[#This Row],[利益]]="","",テーブル1[[#This Row],[利益]]/(テーブル1[[#This Row],[売上金額]]*テーブル1[[#This Row],[為替]]))</f>
        <v>#VALUE!</v>
      </c>
      <c r="V345" s="22"/>
      <c r="Z345" s="12" t="e">
        <f>テーブル1[[#This Row],[利益]]+(テーブル1[[#This Row],[仕入価格]]-(テーブル1[[#This Row],[仕入価格]]*0.925925925925926))</f>
        <v>#VALUE!</v>
      </c>
      <c r="AA345" s="12">
        <f>IF(テーブル1[[#This Row],[仕入先]]="楽天",F345*リスト!$E$12,IF(テーブル1[[#This Row],[仕入先]]="Yahooショップ",F345*リスト!$E$13,))</f>
        <v>0</v>
      </c>
      <c r="AB345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46" spans="1:28" x14ac:dyDescent="0.15">
      <c r="A346" s="2" t="str">
        <f t="shared" si="5"/>
        <v/>
      </c>
      <c r="C346" s="3"/>
      <c r="D346" s="3"/>
      <c r="E346" s="11"/>
      <c r="F346" s="4"/>
      <c r="G346" s="6"/>
      <c r="H346" s="6"/>
      <c r="I346" s="6" t="str">
        <f>IF(テーブル1[[#This Row],[商品価格]]="","",SUM(G346:H346))</f>
        <v/>
      </c>
      <c r="J346" s="7"/>
      <c r="K346" s="19" t="str">
        <f>IF(テーブル1[[#This Row],[商品価格]]="","",テーブル1[[#This Row],[商品価格]]*テーブル1[[#This Row],[落札手数料%]])</f>
        <v/>
      </c>
      <c r="L346" s="19" t="str">
        <f>IF(テーブル1[[#This Row],[送料]]="","",テーブル1[[#This Row],[送料]]*テーブル1[[#This Row],[落札手数料%]])</f>
        <v/>
      </c>
      <c r="M346" s="19" t="str">
        <f>IF(テーブル1[[#This Row],[売上金額]]="","",テーブル1[[#This Row],[売上金額]]*($Y$2/100)+0.3)</f>
        <v/>
      </c>
      <c r="N346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46" s="4"/>
      <c r="P346" s="20" t="str">
        <f>IF(テーブル1[[#This Row],[為替]]="","",テーブル1[[#This Row],[売上総計$]]*テーブル1[[#This Row],[為替]])</f>
        <v/>
      </c>
      <c r="Q346" s="4"/>
      <c r="R346" s="11"/>
      <c r="S346" s="18"/>
      <c r="T346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Row],[送料割引%]]/100))+AB346</f>
        <v>#VALUE!</v>
      </c>
      <c r="U346" s="21" t="e">
        <f>IF(テーブル1[[#This Row],[利益]]="","",テーブル1[[#This Row],[利益]]/(テーブル1[[#This Row],[売上金額]]*テーブル1[[#This Row],[為替]]))</f>
        <v>#VALUE!</v>
      </c>
      <c r="V346" s="22"/>
      <c r="Z346" s="12" t="e">
        <f>テーブル1[[#This Row],[利益]]+(テーブル1[[#This Row],[仕入価格]]-(テーブル1[[#This Row],[仕入価格]]*0.925925925925926))</f>
        <v>#VALUE!</v>
      </c>
      <c r="AA346" s="12">
        <f>IF(テーブル1[[#This Row],[仕入先]]="楽天",F346*リスト!$E$12,IF(テーブル1[[#This Row],[仕入先]]="Yahooショップ",F346*リスト!$E$13,))</f>
        <v>0</v>
      </c>
      <c r="AB346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47" spans="1:28" x14ac:dyDescent="0.15">
      <c r="A347" s="2" t="str">
        <f t="shared" si="5"/>
        <v/>
      </c>
      <c r="C347" s="3"/>
      <c r="D347" s="3"/>
      <c r="E347" s="11"/>
      <c r="F347" s="4"/>
      <c r="G347" s="6"/>
      <c r="H347" s="6"/>
      <c r="I347" s="6" t="str">
        <f>IF(テーブル1[[#This Row],[商品価格]]="","",SUM(G347:H347))</f>
        <v/>
      </c>
      <c r="J347" s="7"/>
      <c r="K347" s="19" t="str">
        <f>IF(テーブル1[[#This Row],[商品価格]]="","",テーブル1[[#This Row],[商品価格]]*テーブル1[[#This Row],[落札手数料%]])</f>
        <v/>
      </c>
      <c r="L347" s="19" t="str">
        <f>IF(テーブル1[[#This Row],[送料]]="","",テーブル1[[#This Row],[送料]]*テーブル1[[#This Row],[落札手数料%]])</f>
        <v/>
      </c>
      <c r="M347" s="19" t="str">
        <f>IF(テーブル1[[#This Row],[売上金額]]="","",テーブル1[[#This Row],[売上金額]]*($Y$2/100)+0.3)</f>
        <v/>
      </c>
      <c r="N347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47" s="4"/>
      <c r="P347" s="20" t="str">
        <f>IF(テーブル1[[#This Row],[為替]]="","",テーブル1[[#This Row],[売上総計$]]*テーブル1[[#This Row],[為替]])</f>
        <v/>
      </c>
      <c r="Q347" s="4"/>
      <c r="R347" s="11"/>
      <c r="S347" s="18"/>
      <c r="T347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Row],[送料割引%]]/100))+AB347</f>
        <v>#VALUE!</v>
      </c>
      <c r="U347" s="21" t="e">
        <f>IF(テーブル1[[#This Row],[利益]]="","",テーブル1[[#This Row],[利益]]/(テーブル1[[#This Row],[売上金額]]*テーブル1[[#This Row],[為替]]))</f>
        <v>#VALUE!</v>
      </c>
      <c r="V347" s="22"/>
      <c r="Z347" s="12" t="e">
        <f>テーブル1[[#This Row],[利益]]+(テーブル1[[#This Row],[仕入価格]]-(テーブル1[[#This Row],[仕入価格]]*0.925925925925926))</f>
        <v>#VALUE!</v>
      </c>
      <c r="AA347" s="12">
        <f>IF(テーブル1[[#This Row],[仕入先]]="楽天",F347*リスト!$E$12,IF(テーブル1[[#This Row],[仕入先]]="Yahooショップ",F347*リスト!$E$13,))</f>
        <v>0</v>
      </c>
      <c r="AB347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48" spans="1:28" x14ac:dyDescent="0.15">
      <c r="A348" s="2" t="str">
        <f t="shared" si="5"/>
        <v/>
      </c>
      <c r="C348" s="3"/>
      <c r="D348" s="3"/>
      <c r="E348" s="11"/>
      <c r="F348" s="4"/>
      <c r="G348" s="6"/>
      <c r="H348" s="6"/>
      <c r="I348" s="6" t="str">
        <f>IF(テーブル1[[#This Row],[商品価格]]="","",SUM(G348:H348))</f>
        <v/>
      </c>
      <c r="J348" s="7"/>
      <c r="K348" s="19" t="str">
        <f>IF(テーブル1[[#This Row],[商品価格]]="","",テーブル1[[#This Row],[商品価格]]*テーブル1[[#This Row],[落札手数料%]])</f>
        <v/>
      </c>
      <c r="L348" s="19" t="str">
        <f>IF(テーブル1[[#This Row],[送料]]="","",テーブル1[[#This Row],[送料]]*テーブル1[[#This Row],[落札手数料%]])</f>
        <v/>
      </c>
      <c r="M348" s="19" t="str">
        <f>IF(テーブル1[[#This Row],[売上金額]]="","",テーブル1[[#This Row],[売上金額]]*($Y$2/100)+0.3)</f>
        <v/>
      </c>
      <c r="N348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48" s="4"/>
      <c r="P348" s="20" t="str">
        <f>IF(テーブル1[[#This Row],[為替]]="","",テーブル1[[#This Row],[売上総計$]]*テーブル1[[#This Row],[為替]])</f>
        <v/>
      </c>
      <c r="Q348" s="4"/>
      <c r="R348" s="11"/>
      <c r="S348" s="18"/>
      <c r="T348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Row],[送料割引%]]/100))+AB348</f>
        <v>#VALUE!</v>
      </c>
      <c r="U348" s="21" t="e">
        <f>IF(テーブル1[[#This Row],[利益]]="","",テーブル1[[#This Row],[利益]]/(テーブル1[[#This Row],[売上金額]]*テーブル1[[#This Row],[為替]]))</f>
        <v>#VALUE!</v>
      </c>
      <c r="V348" s="22"/>
      <c r="Z348" s="12" t="e">
        <f>テーブル1[[#This Row],[利益]]+(テーブル1[[#This Row],[仕入価格]]-(テーブル1[[#This Row],[仕入価格]]*0.925925925925926))</f>
        <v>#VALUE!</v>
      </c>
      <c r="AA348" s="12">
        <f>IF(テーブル1[[#This Row],[仕入先]]="楽天",F348*リスト!$E$12,IF(テーブル1[[#This Row],[仕入先]]="Yahooショップ",F348*リスト!$E$13,))</f>
        <v>0</v>
      </c>
      <c r="AB348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49" spans="1:28" x14ac:dyDescent="0.15">
      <c r="A349" s="2" t="str">
        <f t="shared" si="5"/>
        <v/>
      </c>
      <c r="C349" s="3"/>
      <c r="D349" s="3"/>
      <c r="E349" s="11"/>
      <c r="F349" s="4"/>
      <c r="G349" s="6"/>
      <c r="H349" s="6"/>
      <c r="I349" s="6" t="str">
        <f>IF(テーブル1[[#This Row],[商品価格]]="","",SUM(G349:H349))</f>
        <v/>
      </c>
      <c r="J349" s="7"/>
      <c r="K349" s="19" t="str">
        <f>IF(テーブル1[[#This Row],[商品価格]]="","",テーブル1[[#This Row],[商品価格]]*テーブル1[[#This Row],[落札手数料%]])</f>
        <v/>
      </c>
      <c r="L349" s="19" t="str">
        <f>IF(テーブル1[[#This Row],[送料]]="","",テーブル1[[#This Row],[送料]]*テーブル1[[#This Row],[落札手数料%]])</f>
        <v/>
      </c>
      <c r="M349" s="19" t="str">
        <f>IF(テーブル1[[#This Row],[売上金額]]="","",テーブル1[[#This Row],[売上金額]]*($Y$2/100)+0.3)</f>
        <v/>
      </c>
      <c r="N349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49" s="4"/>
      <c r="P349" s="20" t="str">
        <f>IF(テーブル1[[#This Row],[為替]]="","",テーブル1[[#This Row],[売上総計$]]*テーブル1[[#This Row],[為替]])</f>
        <v/>
      </c>
      <c r="Q349" s="4"/>
      <c r="R349" s="11"/>
      <c r="S349" s="18"/>
      <c r="T349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Row],[送料割引%]]/100))+AB349</f>
        <v>#VALUE!</v>
      </c>
      <c r="U349" s="21" t="e">
        <f>IF(テーブル1[[#This Row],[利益]]="","",テーブル1[[#This Row],[利益]]/(テーブル1[[#This Row],[売上金額]]*テーブル1[[#This Row],[為替]]))</f>
        <v>#VALUE!</v>
      </c>
      <c r="V349" s="22"/>
      <c r="Z349" s="12" t="e">
        <f>テーブル1[[#This Row],[利益]]+(テーブル1[[#This Row],[仕入価格]]-(テーブル1[[#This Row],[仕入価格]]*0.925925925925926))</f>
        <v>#VALUE!</v>
      </c>
      <c r="AA349" s="12">
        <f>IF(テーブル1[[#This Row],[仕入先]]="楽天",F349*リスト!$E$12,IF(テーブル1[[#This Row],[仕入先]]="Yahooショップ",F349*リスト!$E$13,))</f>
        <v>0</v>
      </c>
      <c r="AB349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50" spans="1:28" x14ac:dyDescent="0.15">
      <c r="A350" s="2" t="str">
        <f t="shared" si="5"/>
        <v/>
      </c>
      <c r="C350" s="3"/>
      <c r="D350" s="3"/>
      <c r="E350" s="11"/>
      <c r="F350" s="4"/>
      <c r="G350" s="6"/>
      <c r="H350" s="6"/>
      <c r="I350" s="6" t="str">
        <f>IF(テーブル1[[#This Row],[商品価格]]="","",SUM(G350:H350))</f>
        <v/>
      </c>
      <c r="J350" s="7"/>
      <c r="K350" s="19" t="str">
        <f>IF(テーブル1[[#This Row],[商品価格]]="","",テーブル1[[#This Row],[商品価格]]*テーブル1[[#This Row],[落札手数料%]])</f>
        <v/>
      </c>
      <c r="L350" s="19" t="str">
        <f>IF(テーブル1[[#This Row],[送料]]="","",テーブル1[[#This Row],[送料]]*テーブル1[[#This Row],[落札手数料%]])</f>
        <v/>
      </c>
      <c r="M350" s="19" t="str">
        <f>IF(テーブル1[[#This Row],[売上金額]]="","",テーブル1[[#This Row],[売上金額]]*($Y$2/100)+0.3)</f>
        <v/>
      </c>
      <c r="N350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50" s="4"/>
      <c r="P350" s="20" t="str">
        <f>IF(テーブル1[[#This Row],[為替]]="","",テーブル1[[#This Row],[売上総計$]]*テーブル1[[#This Row],[為替]])</f>
        <v/>
      </c>
      <c r="Q350" s="4"/>
      <c r="R350" s="11"/>
      <c r="S350" s="18"/>
      <c r="T350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Row],[送料割引%]]/100))+AB350</f>
        <v>#VALUE!</v>
      </c>
      <c r="U350" s="21" t="e">
        <f>IF(テーブル1[[#This Row],[利益]]="","",テーブル1[[#This Row],[利益]]/(テーブル1[[#This Row],[売上金額]]*テーブル1[[#This Row],[為替]]))</f>
        <v>#VALUE!</v>
      </c>
      <c r="V350" s="22"/>
      <c r="Z350" s="12" t="e">
        <f>テーブル1[[#This Row],[利益]]+(テーブル1[[#This Row],[仕入価格]]-(テーブル1[[#This Row],[仕入価格]]*0.925925925925926))</f>
        <v>#VALUE!</v>
      </c>
      <c r="AA350" s="12">
        <f>IF(テーブル1[[#This Row],[仕入先]]="楽天",F350*リスト!$E$12,IF(テーブル1[[#This Row],[仕入先]]="Yahooショップ",F350*リスト!$E$13,))</f>
        <v>0</v>
      </c>
      <c r="AB350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51" spans="1:28" x14ac:dyDescent="0.15">
      <c r="A351" s="2" t="str">
        <f t="shared" si="5"/>
        <v/>
      </c>
      <c r="C351" s="3"/>
      <c r="D351" s="3"/>
      <c r="E351" s="11"/>
      <c r="F351" s="4"/>
      <c r="G351" s="6"/>
      <c r="H351" s="6"/>
      <c r="I351" s="6" t="str">
        <f>IF(テーブル1[[#This Row],[商品価格]]="","",SUM(G351:H351))</f>
        <v/>
      </c>
      <c r="J351" s="7"/>
      <c r="K351" s="19" t="str">
        <f>IF(テーブル1[[#This Row],[商品価格]]="","",テーブル1[[#This Row],[商品価格]]*テーブル1[[#This Row],[落札手数料%]])</f>
        <v/>
      </c>
      <c r="L351" s="19" t="str">
        <f>IF(テーブル1[[#This Row],[送料]]="","",テーブル1[[#This Row],[送料]]*テーブル1[[#This Row],[落札手数料%]])</f>
        <v/>
      </c>
      <c r="M351" s="19" t="str">
        <f>IF(テーブル1[[#This Row],[売上金額]]="","",テーブル1[[#This Row],[売上金額]]*($Y$2/100)+0.3)</f>
        <v/>
      </c>
      <c r="N351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51" s="4"/>
      <c r="P351" s="20" t="str">
        <f>IF(テーブル1[[#This Row],[為替]]="","",テーブル1[[#This Row],[売上総計$]]*テーブル1[[#This Row],[為替]])</f>
        <v/>
      </c>
      <c r="Q351" s="4"/>
      <c r="R351" s="11"/>
      <c r="S351" s="18"/>
      <c r="T351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Row],[送料割引%]]/100))+AB351</f>
        <v>#VALUE!</v>
      </c>
      <c r="U351" s="21" t="e">
        <f>IF(テーブル1[[#This Row],[利益]]="","",テーブル1[[#This Row],[利益]]/(テーブル1[[#This Row],[売上金額]]*テーブル1[[#This Row],[為替]]))</f>
        <v>#VALUE!</v>
      </c>
      <c r="V351" s="22"/>
      <c r="Z351" s="12" t="e">
        <f>テーブル1[[#This Row],[利益]]+(テーブル1[[#This Row],[仕入価格]]-(テーブル1[[#This Row],[仕入価格]]*0.925925925925926))</f>
        <v>#VALUE!</v>
      </c>
      <c r="AA351" s="12">
        <f>IF(テーブル1[[#This Row],[仕入先]]="楽天",F351*リスト!$E$12,IF(テーブル1[[#This Row],[仕入先]]="Yahooショップ",F351*リスト!$E$13,))</f>
        <v>0</v>
      </c>
      <c r="AB351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52" spans="1:28" x14ac:dyDescent="0.15">
      <c r="A352" s="2" t="str">
        <f t="shared" si="5"/>
        <v/>
      </c>
      <c r="C352" s="3"/>
      <c r="D352" s="3"/>
      <c r="E352" s="11"/>
      <c r="F352" s="4"/>
      <c r="G352" s="6"/>
      <c r="H352" s="6"/>
      <c r="I352" s="6" t="str">
        <f>IF(テーブル1[[#This Row],[商品価格]]="","",SUM(G352:H352))</f>
        <v/>
      </c>
      <c r="J352" s="7"/>
      <c r="K352" s="19" t="str">
        <f>IF(テーブル1[[#This Row],[商品価格]]="","",テーブル1[[#This Row],[商品価格]]*テーブル1[[#This Row],[落札手数料%]])</f>
        <v/>
      </c>
      <c r="L352" s="19" t="str">
        <f>IF(テーブル1[[#This Row],[送料]]="","",テーブル1[[#This Row],[送料]]*テーブル1[[#This Row],[落札手数料%]])</f>
        <v/>
      </c>
      <c r="M352" s="19" t="str">
        <f>IF(テーブル1[[#This Row],[売上金額]]="","",テーブル1[[#This Row],[売上金額]]*($Y$2/100)+0.3)</f>
        <v/>
      </c>
      <c r="N352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52" s="4"/>
      <c r="P352" s="20" t="str">
        <f>IF(テーブル1[[#This Row],[為替]]="","",テーブル1[[#This Row],[売上総計$]]*テーブル1[[#This Row],[為替]])</f>
        <v/>
      </c>
      <c r="Q352" s="4"/>
      <c r="R352" s="11"/>
      <c r="S352" s="18"/>
      <c r="T352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Row],[送料割引%]]/100))+AB352</f>
        <v>#VALUE!</v>
      </c>
      <c r="U352" s="21" t="e">
        <f>IF(テーブル1[[#This Row],[利益]]="","",テーブル1[[#This Row],[利益]]/(テーブル1[[#This Row],[売上金額]]*テーブル1[[#This Row],[為替]]))</f>
        <v>#VALUE!</v>
      </c>
      <c r="V352" s="22"/>
      <c r="Z352" s="12" t="e">
        <f>テーブル1[[#This Row],[利益]]+(テーブル1[[#This Row],[仕入価格]]-(テーブル1[[#This Row],[仕入価格]]*0.925925925925926))</f>
        <v>#VALUE!</v>
      </c>
      <c r="AA352" s="12">
        <f>IF(テーブル1[[#This Row],[仕入先]]="楽天",F352*リスト!$E$12,IF(テーブル1[[#This Row],[仕入先]]="Yahooショップ",F352*リスト!$E$13,))</f>
        <v>0</v>
      </c>
      <c r="AB352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53" spans="1:28" x14ac:dyDescent="0.15">
      <c r="A353" s="2" t="str">
        <f t="shared" si="5"/>
        <v/>
      </c>
      <c r="C353" s="3"/>
      <c r="D353" s="3"/>
      <c r="E353" s="11"/>
      <c r="F353" s="4"/>
      <c r="G353" s="6"/>
      <c r="H353" s="6"/>
      <c r="I353" s="6" t="str">
        <f>IF(テーブル1[[#This Row],[商品価格]]="","",SUM(G353:H353))</f>
        <v/>
      </c>
      <c r="J353" s="7"/>
      <c r="K353" s="19" t="str">
        <f>IF(テーブル1[[#This Row],[商品価格]]="","",テーブル1[[#This Row],[商品価格]]*テーブル1[[#This Row],[落札手数料%]])</f>
        <v/>
      </c>
      <c r="L353" s="19" t="str">
        <f>IF(テーブル1[[#This Row],[送料]]="","",テーブル1[[#This Row],[送料]]*テーブル1[[#This Row],[落札手数料%]])</f>
        <v/>
      </c>
      <c r="M353" s="19" t="str">
        <f>IF(テーブル1[[#This Row],[売上金額]]="","",テーブル1[[#This Row],[売上金額]]*($Y$2/100)+0.3)</f>
        <v/>
      </c>
      <c r="N353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53" s="4"/>
      <c r="P353" s="20" t="str">
        <f>IF(テーブル1[[#This Row],[為替]]="","",テーブル1[[#This Row],[売上総計$]]*テーブル1[[#This Row],[為替]])</f>
        <v/>
      </c>
      <c r="Q353" s="4"/>
      <c r="R353" s="11"/>
      <c r="S353" s="18"/>
      <c r="T353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Row],[送料割引%]]/100))+AB353</f>
        <v>#VALUE!</v>
      </c>
      <c r="U353" s="21" t="e">
        <f>IF(テーブル1[[#This Row],[利益]]="","",テーブル1[[#This Row],[利益]]/(テーブル1[[#This Row],[売上金額]]*テーブル1[[#This Row],[為替]]))</f>
        <v>#VALUE!</v>
      </c>
      <c r="V353" s="22"/>
      <c r="Z353" s="12" t="e">
        <f>テーブル1[[#This Row],[利益]]+(テーブル1[[#This Row],[仕入価格]]-(テーブル1[[#This Row],[仕入価格]]*0.925925925925926))</f>
        <v>#VALUE!</v>
      </c>
      <c r="AA353" s="12">
        <f>IF(テーブル1[[#This Row],[仕入先]]="楽天",F353*リスト!$E$12,IF(テーブル1[[#This Row],[仕入先]]="Yahooショップ",F353*リスト!$E$13,))</f>
        <v>0</v>
      </c>
      <c r="AB353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54" spans="1:28" x14ac:dyDescent="0.15">
      <c r="A354" s="2" t="str">
        <f t="shared" si="5"/>
        <v/>
      </c>
      <c r="C354" s="3"/>
      <c r="D354" s="3"/>
      <c r="E354" s="11"/>
      <c r="F354" s="4"/>
      <c r="G354" s="6"/>
      <c r="H354" s="6"/>
      <c r="I354" s="6" t="str">
        <f>IF(テーブル1[[#This Row],[商品価格]]="","",SUM(G354:H354))</f>
        <v/>
      </c>
      <c r="J354" s="7"/>
      <c r="K354" s="19" t="str">
        <f>IF(テーブル1[[#This Row],[商品価格]]="","",テーブル1[[#This Row],[商品価格]]*テーブル1[[#This Row],[落札手数料%]])</f>
        <v/>
      </c>
      <c r="L354" s="19" t="str">
        <f>IF(テーブル1[[#This Row],[送料]]="","",テーブル1[[#This Row],[送料]]*テーブル1[[#This Row],[落札手数料%]])</f>
        <v/>
      </c>
      <c r="M354" s="19" t="str">
        <f>IF(テーブル1[[#This Row],[売上金額]]="","",テーブル1[[#This Row],[売上金額]]*($Y$2/100)+0.3)</f>
        <v/>
      </c>
      <c r="N354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54" s="4"/>
      <c r="P354" s="20" t="str">
        <f>IF(テーブル1[[#This Row],[為替]]="","",テーブル1[[#This Row],[売上総計$]]*テーブル1[[#This Row],[為替]])</f>
        <v/>
      </c>
      <c r="Q354" s="4"/>
      <c r="R354" s="11"/>
      <c r="S354" s="18"/>
      <c r="T354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Row],[送料割引%]]/100))+AB354</f>
        <v>#VALUE!</v>
      </c>
      <c r="U354" s="21" t="e">
        <f>IF(テーブル1[[#This Row],[利益]]="","",テーブル1[[#This Row],[利益]]/(テーブル1[[#This Row],[売上金額]]*テーブル1[[#This Row],[為替]]))</f>
        <v>#VALUE!</v>
      </c>
      <c r="V354" s="22"/>
      <c r="Z354" s="12" t="e">
        <f>テーブル1[[#This Row],[利益]]+(テーブル1[[#This Row],[仕入価格]]-(テーブル1[[#This Row],[仕入価格]]*0.925925925925926))</f>
        <v>#VALUE!</v>
      </c>
      <c r="AA354" s="12">
        <f>IF(テーブル1[[#This Row],[仕入先]]="楽天",F354*リスト!$E$12,IF(テーブル1[[#This Row],[仕入先]]="Yahooショップ",F354*リスト!$E$13,))</f>
        <v>0</v>
      </c>
      <c r="AB354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55" spans="1:28" x14ac:dyDescent="0.15">
      <c r="A355" s="2" t="str">
        <f t="shared" si="5"/>
        <v/>
      </c>
      <c r="C355" s="3"/>
      <c r="D355" s="3"/>
      <c r="E355" s="11"/>
      <c r="F355" s="4"/>
      <c r="G355" s="6"/>
      <c r="H355" s="6"/>
      <c r="I355" s="6" t="str">
        <f>IF(テーブル1[[#This Row],[商品価格]]="","",SUM(G355:H355))</f>
        <v/>
      </c>
      <c r="J355" s="7"/>
      <c r="K355" s="19" t="str">
        <f>IF(テーブル1[[#This Row],[商品価格]]="","",テーブル1[[#This Row],[商品価格]]*テーブル1[[#This Row],[落札手数料%]])</f>
        <v/>
      </c>
      <c r="L355" s="19" t="str">
        <f>IF(テーブル1[[#This Row],[送料]]="","",テーブル1[[#This Row],[送料]]*テーブル1[[#This Row],[落札手数料%]])</f>
        <v/>
      </c>
      <c r="M355" s="19" t="str">
        <f>IF(テーブル1[[#This Row],[売上金額]]="","",テーブル1[[#This Row],[売上金額]]*($Y$2/100)+0.3)</f>
        <v/>
      </c>
      <c r="N355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55" s="4"/>
      <c r="P355" s="20" t="str">
        <f>IF(テーブル1[[#This Row],[為替]]="","",テーブル1[[#This Row],[売上総計$]]*テーブル1[[#This Row],[為替]])</f>
        <v/>
      </c>
      <c r="Q355" s="4"/>
      <c r="R355" s="11"/>
      <c r="S355" s="18"/>
      <c r="T355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Row],[送料割引%]]/100))+AB355</f>
        <v>#VALUE!</v>
      </c>
      <c r="U355" s="21" t="e">
        <f>IF(テーブル1[[#This Row],[利益]]="","",テーブル1[[#This Row],[利益]]/(テーブル1[[#This Row],[売上金額]]*テーブル1[[#This Row],[為替]]))</f>
        <v>#VALUE!</v>
      </c>
      <c r="V355" s="22"/>
      <c r="Z355" s="12" t="e">
        <f>テーブル1[[#This Row],[利益]]+(テーブル1[[#This Row],[仕入価格]]-(テーブル1[[#This Row],[仕入価格]]*0.925925925925926))</f>
        <v>#VALUE!</v>
      </c>
      <c r="AA355" s="12">
        <f>IF(テーブル1[[#This Row],[仕入先]]="楽天",F355*リスト!$E$12,IF(テーブル1[[#This Row],[仕入先]]="Yahooショップ",F355*リスト!$E$13,))</f>
        <v>0</v>
      </c>
      <c r="AB355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56" spans="1:28" x14ac:dyDescent="0.15">
      <c r="A356" s="2" t="str">
        <f t="shared" si="5"/>
        <v/>
      </c>
      <c r="C356" s="3"/>
      <c r="D356" s="3"/>
      <c r="E356" s="11"/>
      <c r="F356" s="4"/>
      <c r="G356" s="6"/>
      <c r="H356" s="6"/>
      <c r="I356" s="6" t="str">
        <f>IF(テーブル1[[#This Row],[商品価格]]="","",SUM(G356:H356))</f>
        <v/>
      </c>
      <c r="J356" s="7"/>
      <c r="K356" s="19" t="str">
        <f>IF(テーブル1[[#This Row],[商品価格]]="","",テーブル1[[#This Row],[商品価格]]*テーブル1[[#This Row],[落札手数料%]])</f>
        <v/>
      </c>
      <c r="L356" s="19" t="str">
        <f>IF(テーブル1[[#This Row],[送料]]="","",テーブル1[[#This Row],[送料]]*テーブル1[[#This Row],[落札手数料%]])</f>
        <v/>
      </c>
      <c r="M356" s="19" t="str">
        <f>IF(テーブル1[[#This Row],[売上金額]]="","",テーブル1[[#This Row],[売上金額]]*($Y$2/100)+0.3)</f>
        <v/>
      </c>
      <c r="N356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56" s="4"/>
      <c r="P356" s="20" t="str">
        <f>IF(テーブル1[[#This Row],[為替]]="","",テーブル1[[#This Row],[売上総計$]]*テーブル1[[#This Row],[為替]])</f>
        <v/>
      </c>
      <c r="Q356" s="4"/>
      <c r="R356" s="11"/>
      <c r="S356" s="18"/>
      <c r="T356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Row],[送料割引%]]/100))+AB356</f>
        <v>#VALUE!</v>
      </c>
      <c r="U356" s="21" t="e">
        <f>IF(テーブル1[[#This Row],[利益]]="","",テーブル1[[#This Row],[利益]]/(テーブル1[[#This Row],[売上金額]]*テーブル1[[#This Row],[為替]]))</f>
        <v>#VALUE!</v>
      </c>
      <c r="V356" s="22"/>
      <c r="Z356" s="12" t="e">
        <f>テーブル1[[#This Row],[利益]]+(テーブル1[[#This Row],[仕入価格]]-(テーブル1[[#This Row],[仕入価格]]*0.925925925925926))</f>
        <v>#VALUE!</v>
      </c>
      <c r="AA356" s="12">
        <f>IF(テーブル1[[#This Row],[仕入先]]="楽天",F356*リスト!$E$12,IF(テーブル1[[#This Row],[仕入先]]="Yahooショップ",F356*リスト!$E$13,))</f>
        <v>0</v>
      </c>
      <c r="AB356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57" spans="1:28" x14ac:dyDescent="0.15">
      <c r="A357" s="2" t="str">
        <f t="shared" si="5"/>
        <v/>
      </c>
      <c r="C357" s="3"/>
      <c r="D357" s="3"/>
      <c r="E357" s="11"/>
      <c r="F357" s="4"/>
      <c r="G357" s="6"/>
      <c r="H357" s="6"/>
      <c r="I357" s="6" t="str">
        <f>IF(テーブル1[[#This Row],[商品価格]]="","",SUM(G357:H357))</f>
        <v/>
      </c>
      <c r="J357" s="7"/>
      <c r="K357" s="19" t="str">
        <f>IF(テーブル1[[#This Row],[商品価格]]="","",テーブル1[[#This Row],[商品価格]]*テーブル1[[#This Row],[落札手数料%]])</f>
        <v/>
      </c>
      <c r="L357" s="19" t="str">
        <f>IF(テーブル1[[#This Row],[送料]]="","",テーブル1[[#This Row],[送料]]*テーブル1[[#This Row],[落札手数料%]])</f>
        <v/>
      </c>
      <c r="M357" s="19" t="str">
        <f>IF(テーブル1[[#This Row],[売上金額]]="","",テーブル1[[#This Row],[売上金額]]*($Y$2/100)+0.3)</f>
        <v/>
      </c>
      <c r="N357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57" s="4"/>
      <c r="P357" s="20" t="str">
        <f>IF(テーブル1[[#This Row],[為替]]="","",テーブル1[[#This Row],[売上総計$]]*テーブル1[[#This Row],[為替]])</f>
        <v/>
      </c>
      <c r="Q357" s="4"/>
      <c r="R357" s="11"/>
      <c r="S357" s="18"/>
      <c r="T357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Row],[送料割引%]]/100))+AB357</f>
        <v>#VALUE!</v>
      </c>
      <c r="U357" s="21" t="e">
        <f>IF(テーブル1[[#This Row],[利益]]="","",テーブル1[[#This Row],[利益]]/(テーブル1[[#This Row],[売上金額]]*テーブル1[[#This Row],[為替]]))</f>
        <v>#VALUE!</v>
      </c>
      <c r="V357" s="22"/>
      <c r="Z357" s="12" t="e">
        <f>テーブル1[[#This Row],[利益]]+(テーブル1[[#This Row],[仕入価格]]-(テーブル1[[#This Row],[仕入価格]]*0.925925925925926))</f>
        <v>#VALUE!</v>
      </c>
      <c r="AA357" s="12">
        <f>IF(テーブル1[[#This Row],[仕入先]]="楽天",F357*リスト!$E$12,IF(テーブル1[[#This Row],[仕入先]]="Yahooショップ",F357*リスト!$E$13,))</f>
        <v>0</v>
      </c>
      <c r="AB357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58" spans="1:28" x14ac:dyDescent="0.15">
      <c r="A358" s="2" t="str">
        <f t="shared" si="5"/>
        <v/>
      </c>
      <c r="C358" s="3"/>
      <c r="D358" s="3"/>
      <c r="E358" s="11"/>
      <c r="F358" s="4"/>
      <c r="G358" s="6"/>
      <c r="H358" s="6"/>
      <c r="I358" s="6" t="str">
        <f>IF(テーブル1[[#This Row],[商品価格]]="","",SUM(G358:H358))</f>
        <v/>
      </c>
      <c r="J358" s="7"/>
      <c r="K358" s="19" t="str">
        <f>IF(テーブル1[[#This Row],[商品価格]]="","",テーブル1[[#This Row],[商品価格]]*テーブル1[[#This Row],[落札手数料%]])</f>
        <v/>
      </c>
      <c r="L358" s="19" t="str">
        <f>IF(テーブル1[[#This Row],[送料]]="","",テーブル1[[#This Row],[送料]]*テーブル1[[#This Row],[落札手数料%]])</f>
        <v/>
      </c>
      <c r="M358" s="19" t="str">
        <f>IF(テーブル1[[#This Row],[売上金額]]="","",テーブル1[[#This Row],[売上金額]]*($Y$2/100)+0.3)</f>
        <v/>
      </c>
      <c r="N358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58" s="4"/>
      <c r="P358" s="20" t="str">
        <f>IF(テーブル1[[#This Row],[為替]]="","",テーブル1[[#This Row],[売上総計$]]*テーブル1[[#This Row],[為替]])</f>
        <v/>
      </c>
      <c r="Q358" s="4"/>
      <c r="R358" s="11"/>
      <c r="S358" s="18"/>
      <c r="T358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Row],[送料割引%]]/100))+AB358</f>
        <v>#VALUE!</v>
      </c>
      <c r="U358" s="21" t="e">
        <f>IF(テーブル1[[#This Row],[利益]]="","",テーブル1[[#This Row],[利益]]/(テーブル1[[#This Row],[売上金額]]*テーブル1[[#This Row],[為替]]))</f>
        <v>#VALUE!</v>
      </c>
      <c r="V358" s="22"/>
      <c r="Z358" s="12" t="e">
        <f>テーブル1[[#This Row],[利益]]+(テーブル1[[#This Row],[仕入価格]]-(テーブル1[[#This Row],[仕入価格]]*0.925925925925926))</f>
        <v>#VALUE!</v>
      </c>
      <c r="AA358" s="12">
        <f>IF(テーブル1[[#This Row],[仕入先]]="楽天",F358*リスト!$E$12,IF(テーブル1[[#This Row],[仕入先]]="Yahooショップ",F358*リスト!$E$13,))</f>
        <v>0</v>
      </c>
      <c r="AB358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59" spans="1:28" x14ac:dyDescent="0.15">
      <c r="A359" s="2" t="str">
        <f t="shared" si="5"/>
        <v/>
      </c>
      <c r="C359" s="3"/>
      <c r="D359" s="3"/>
      <c r="E359" s="11"/>
      <c r="F359" s="4"/>
      <c r="G359" s="6"/>
      <c r="H359" s="6"/>
      <c r="I359" s="6" t="str">
        <f>IF(テーブル1[[#This Row],[商品価格]]="","",SUM(G359:H359))</f>
        <v/>
      </c>
      <c r="J359" s="7"/>
      <c r="K359" s="19" t="str">
        <f>IF(テーブル1[[#This Row],[商品価格]]="","",テーブル1[[#This Row],[商品価格]]*テーブル1[[#This Row],[落札手数料%]])</f>
        <v/>
      </c>
      <c r="L359" s="19" t="str">
        <f>IF(テーブル1[[#This Row],[送料]]="","",テーブル1[[#This Row],[送料]]*テーブル1[[#This Row],[落札手数料%]])</f>
        <v/>
      </c>
      <c r="M359" s="19" t="str">
        <f>IF(テーブル1[[#This Row],[売上金額]]="","",テーブル1[[#This Row],[売上金額]]*($Y$2/100)+0.3)</f>
        <v/>
      </c>
      <c r="N359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59" s="4"/>
      <c r="P359" s="20" t="str">
        <f>IF(テーブル1[[#This Row],[為替]]="","",テーブル1[[#This Row],[売上総計$]]*テーブル1[[#This Row],[為替]])</f>
        <v/>
      </c>
      <c r="Q359" s="4"/>
      <c r="R359" s="11"/>
      <c r="S359" s="18"/>
      <c r="T359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Row],[送料割引%]]/100))+AB359</f>
        <v>#VALUE!</v>
      </c>
      <c r="U359" s="21" t="e">
        <f>IF(テーブル1[[#This Row],[利益]]="","",テーブル1[[#This Row],[利益]]/(テーブル1[[#This Row],[売上金額]]*テーブル1[[#This Row],[為替]]))</f>
        <v>#VALUE!</v>
      </c>
      <c r="V359" s="22"/>
      <c r="Z359" s="12" t="e">
        <f>テーブル1[[#This Row],[利益]]+(テーブル1[[#This Row],[仕入価格]]-(テーブル1[[#This Row],[仕入価格]]*0.925925925925926))</f>
        <v>#VALUE!</v>
      </c>
      <c r="AA359" s="12">
        <f>IF(テーブル1[[#This Row],[仕入先]]="楽天",F359*リスト!$E$12,IF(テーブル1[[#This Row],[仕入先]]="Yahooショップ",F359*リスト!$E$13,))</f>
        <v>0</v>
      </c>
      <c r="AB359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60" spans="1:28" x14ac:dyDescent="0.15">
      <c r="A360" s="2" t="str">
        <f t="shared" si="5"/>
        <v/>
      </c>
      <c r="C360" s="3"/>
      <c r="D360" s="3"/>
      <c r="E360" s="11"/>
      <c r="F360" s="4"/>
      <c r="G360" s="6"/>
      <c r="H360" s="6"/>
      <c r="I360" s="6" t="str">
        <f>IF(テーブル1[[#This Row],[商品価格]]="","",SUM(G360:H360))</f>
        <v/>
      </c>
      <c r="J360" s="7"/>
      <c r="K360" s="19" t="str">
        <f>IF(テーブル1[[#This Row],[商品価格]]="","",テーブル1[[#This Row],[商品価格]]*テーブル1[[#This Row],[落札手数料%]])</f>
        <v/>
      </c>
      <c r="L360" s="19" t="str">
        <f>IF(テーブル1[[#This Row],[送料]]="","",テーブル1[[#This Row],[送料]]*テーブル1[[#This Row],[落札手数料%]])</f>
        <v/>
      </c>
      <c r="M360" s="19" t="str">
        <f>IF(テーブル1[[#This Row],[売上金額]]="","",テーブル1[[#This Row],[売上金額]]*($Y$2/100)+0.3)</f>
        <v/>
      </c>
      <c r="N360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60" s="4"/>
      <c r="P360" s="20" t="str">
        <f>IF(テーブル1[[#This Row],[為替]]="","",テーブル1[[#This Row],[売上総計$]]*テーブル1[[#This Row],[為替]])</f>
        <v/>
      </c>
      <c r="Q360" s="4"/>
      <c r="R360" s="11"/>
      <c r="S360" s="18"/>
      <c r="T360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Row],[送料割引%]]/100))+AB360</f>
        <v>#VALUE!</v>
      </c>
      <c r="U360" s="21" t="e">
        <f>IF(テーブル1[[#This Row],[利益]]="","",テーブル1[[#This Row],[利益]]/(テーブル1[[#This Row],[売上金額]]*テーブル1[[#This Row],[為替]]))</f>
        <v>#VALUE!</v>
      </c>
      <c r="V360" s="22"/>
      <c r="Z360" s="12" t="e">
        <f>テーブル1[[#This Row],[利益]]+(テーブル1[[#This Row],[仕入価格]]-(テーブル1[[#This Row],[仕入価格]]*0.925925925925926))</f>
        <v>#VALUE!</v>
      </c>
      <c r="AA360" s="12">
        <f>IF(テーブル1[[#This Row],[仕入先]]="楽天",F360*リスト!$E$12,IF(テーブル1[[#This Row],[仕入先]]="Yahooショップ",F360*リスト!$E$13,))</f>
        <v>0</v>
      </c>
      <c r="AB360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61" spans="1:28" x14ac:dyDescent="0.15">
      <c r="A361" s="2" t="str">
        <f t="shared" si="5"/>
        <v/>
      </c>
      <c r="C361" s="3"/>
      <c r="D361" s="3"/>
      <c r="E361" s="11"/>
      <c r="F361" s="4"/>
      <c r="G361" s="6"/>
      <c r="H361" s="6"/>
      <c r="I361" s="6" t="str">
        <f>IF(テーブル1[[#This Row],[商品価格]]="","",SUM(G361:H361))</f>
        <v/>
      </c>
      <c r="J361" s="7"/>
      <c r="K361" s="19" t="str">
        <f>IF(テーブル1[[#This Row],[商品価格]]="","",テーブル1[[#This Row],[商品価格]]*テーブル1[[#This Row],[落札手数料%]])</f>
        <v/>
      </c>
      <c r="L361" s="19" t="str">
        <f>IF(テーブル1[[#This Row],[送料]]="","",テーブル1[[#This Row],[送料]]*テーブル1[[#This Row],[落札手数料%]])</f>
        <v/>
      </c>
      <c r="M361" s="19" t="str">
        <f>IF(テーブル1[[#This Row],[売上金額]]="","",テーブル1[[#This Row],[売上金額]]*($Y$2/100)+0.3)</f>
        <v/>
      </c>
      <c r="N361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61" s="4"/>
      <c r="P361" s="20" t="str">
        <f>IF(テーブル1[[#This Row],[為替]]="","",テーブル1[[#This Row],[売上総計$]]*テーブル1[[#This Row],[為替]])</f>
        <v/>
      </c>
      <c r="Q361" s="4"/>
      <c r="R361" s="11"/>
      <c r="S361" s="18"/>
      <c r="T361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Row],[送料割引%]]/100))+AB361</f>
        <v>#VALUE!</v>
      </c>
      <c r="U361" s="21" t="e">
        <f>IF(テーブル1[[#This Row],[利益]]="","",テーブル1[[#This Row],[利益]]/(テーブル1[[#This Row],[売上金額]]*テーブル1[[#This Row],[為替]]))</f>
        <v>#VALUE!</v>
      </c>
      <c r="V361" s="22"/>
      <c r="Z361" s="12" t="e">
        <f>テーブル1[[#This Row],[利益]]+(テーブル1[[#This Row],[仕入価格]]-(テーブル1[[#This Row],[仕入価格]]*0.925925925925926))</f>
        <v>#VALUE!</v>
      </c>
      <c r="AA361" s="12">
        <f>IF(テーブル1[[#This Row],[仕入先]]="楽天",F361*リスト!$E$12,IF(テーブル1[[#This Row],[仕入先]]="Yahooショップ",F361*リスト!$E$13,))</f>
        <v>0</v>
      </c>
      <c r="AB361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62" spans="1:28" x14ac:dyDescent="0.15">
      <c r="A362" s="2" t="str">
        <f t="shared" si="5"/>
        <v/>
      </c>
      <c r="C362" s="3"/>
      <c r="D362" s="3"/>
      <c r="E362" s="11"/>
      <c r="F362" s="4"/>
      <c r="G362" s="6"/>
      <c r="H362" s="6"/>
      <c r="I362" s="6" t="str">
        <f>IF(テーブル1[[#This Row],[商品価格]]="","",SUM(G362:H362))</f>
        <v/>
      </c>
      <c r="J362" s="7"/>
      <c r="K362" s="19" t="str">
        <f>IF(テーブル1[[#This Row],[商品価格]]="","",テーブル1[[#This Row],[商品価格]]*テーブル1[[#This Row],[落札手数料%]])</f>
        <v/>
      </c>
      <c r="L362" s="19" t="str">
        <f>IF(テーブル1[[#This Row],[送料]]="","",テーブル1[[#This Row],[送料]]*テーブル1[[#This Row],[落札手数料%]])</f>
        <v/>
      </c>
      <c r="M362" s="19" t="str">
        <f>IF(テーブル1[[#This Row],[売上金額]]="","",テーブル1[[#This Row],[売上金額]]*($Y$2/100)+0.3)</f>
        <v/>
      </c>
      <c r="N362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62" s="4"/>
      <c r="P362" s="20" t="str">
        <f>IF(テーブル1[[#This Row],[為替]]="","",テーブル1[[#This Row],[売上総計$]]*テーブル1[[#This Row],[為替]])</f>
        <v/>
      </c>
      <c r="Q362" s="4"/>
      <c r="R362" s="11"/>
      <c r="S362" s="18"/>
      <c r="T362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Row],[送料割引%]]/100))+AB362</f>
        <v>#VALUE!</v>
      </c>
      <c r="U362" s="21" t="e">
        <f>IF(テーブル1[[#This Row],[利益]]="","",テーブル1[[#This Row],[利益]]/(テーブル1[[#This Row],[売上金額]]*テーブル1[[#This Row],[為替]]))</f>
        <v>#VALUE!</v>
      </c>
      <c r="V362" s="22"/>
      <c r="Z362" s="12" t="e">
        <f>テーブル1[[#This Row],[利益]]+(テーブル1[[#This Row],[仕入価格]]-(テーブル1[[#This Row],[仕入価格]]*0.925925925925926))</f>
        <v>#VALUE!</v>
      </c>
      <c r="AA362" s="12">
        <f>IF(テーブル1[[#This Row],[仕入先]]="楽天",F362*リスト!$E$12,IF(テーブル1[[#This Row],[仕入先]]="Yahooショップ",F362*リスト!$E$13,))</f>
        <v>0</v>
      </c>
      <c r="AB362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63" spans="1:28" x14ac:dyDescent="0.15">
      <c r="A363" s="2" t="str">
        <f t="shared" si="5"/>
        <v/>
      </c>
      <c r="C363" s="3"/>
      <c r="D363" s="3"/>
      <c r="E363" s="11"/>
      <c r="F363" s="4"/>
      <c r="G363" s="6"/>
      <c r="H363" s="6"/>
      <c r="I363" s="6" t="str">
        <f>IF(テーブル1[[#This Row],[商品価格]]="","",SUM(G363:H363))</f>
        <v/>
      </c>
      <c r="J363" s="7"/>
      <c r="K363" s="19" t="str">
        <f>IF(テーブル1[[#This Row],[商品価格]]="","",テーブル1[[#This Row],[商品価格]]*テーブル1[[#This Row],[落札手数料%]])</f>
        <v/>
      </c>
      <c r="L363" s="19" t="str">
        <f>IF(テーブル1[[#This Row],[送料]]="","",テーブル1[[#This Row],[送料]]*テーブル1[[#This Row],[落札手数料%]])</f>
        <v/>
      </c>
      <c r="M363" s="19" t="str">
        <f>IF(テーブル1[[#This Row],[売上金額]]="","",テーブル1[[#This Row],[売上金額]]*($Y$2/100)+0.3)</f>
        <v/>
      </c>
      <c r="N363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63" s="4"/>
      <c r="P363" s="20" t="str">
        <f>IF(テーブル1[[#This Row],[為替]]="","",テーブル1[[#This Row],[売上総計$]]*テーブル1[[#This Row],[為替]])</f>
        <v/>
      </c>
      <c r="Q363" s="4"/>
      <c r="R363" s="11"/>
      <c r="S363" s="18"/>
      <c r="T363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Row],[送料割引%]]/100))+AB363</f>
        <v>#VALUE!</v>
      </c>
      <c r="U363" s="21" t="e">
        <f>IF(テーブル1[[#This Row],[利益]]="","",テーブル1[[#This Row],[利益]]/(テーブル1[[#This Row],[売上金額]]*テーブル1[[#This Row],[為替]]))</f>
        <v>#VALUE!</v>
      </c>
      <c r="V363" s="22"/>
      <c r="Z363" s="12" t="e">
        <f>テーブル1[[#This Row],[利益]]+(テーブル1[[#This Row],[仕入価格]]-(テーブル1[[#This Row],[仕入価格]]*0.925925925925926))</f>
        <v>#VALUE!</v>
      </c>
      <c r="AA363" s="12">
        <f>IF(テーブル1[[#This Row],[仕入先]]="楽天",F363*リスト!$E$12,IF(テーブル1[[#This Row],[仕入先]]="Yahooショップ",F363*リスト!$E$13,))</f>
        <v>0</v>
      </c>
      <c r="AB363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64" spans="1:28" x14ac:dyDescent="0.15">
      <c r="A364" s="2" t="str">
        <f t="shared" si="5"/>
        <v/>
      </c>
      <c r="C364" s="3"/>
      <c r="D364" s="3"/>
      <c r="E364" s="11"/>
      <c r="F364" s="4"/>
      <c r="G364" s="6"/>
      <c r="H364" s="6"/>
      <c r="I364" s="6" t="str">
        <f>IF(テーブル1[[#This Row],[商品価格]]="","",SUM(G364:H364))</f>
        <v/>
      </c>
      <c r="J364" s="7"/>
      <c r="K364" s="19" t="str">
        <f>IF(テーブル1[[#This Row],[商品価格]]="","",テーブル1[[#This Row],[商品価格]]*テーブル1[[#This Row],[落札手数料%]])</f>
        <v/>
      </c>
      <c r="L364" s="19" t="str">
        <f>IF(テーブル1[[#This Row],[送料]]="","",テーブル1[[#This Row],[送料]]*テーブル1[[#This Row],[落札手数料%]])</f>
        <v/>
      </c>
      <c r="M364" s="19" t="str">
        <f>IF(テーブル1[[#This Row],[売上金額]]="","",テーブル1[[#This Row],[売上金額]]*($Y$2/100)+0.3)</f>
        <v/>
      </c>
      <c r="N364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64" s="4"/>
      <c r="P364" s="20" t="str">
        <f>IF(テーブル1[[#This Row],[為替]]="","",テーブル1[[#This Row],[売上総計$]]*テーブル1[[#This Row],[為替]])</f>
        <v/>
      </c>
      <c r="Q364" s="4"/>
      <c r="R364" s="11"/>
      <c r="S364" s="18"/>
      <c r="T364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Row],[送料割引%]]/100))+AB364</f>
        <v>#VALUE!</v>
      </c>
      <c r="U364" s="21" t="e">
        <f>IF(テーブル1[[#This Row],[利益]]="","",テーブル1[[#This Row],[利益]]/(テーブル1[[#This Row],[売上金額]]*テーブル1[[#This Row],[為替]]))</f>
        <v>#VALUE!</v>
      </c>
      <c r="V364" s="22"/>
      <c r="Z364" s="12" t="e">
        <f>テーブル1[[#This Row],[利益]]+(テーブル1[[#This Row],[仕入価格]]-(テーブル1[[#This Row],[仕入価格]]*0.925925925925926))</f>
        <v>#VALUE!</v>
      </c>
      <c r="AA364" s="12">
        <f>IF(テーブル1[[#This Row],[仕入先]]="楽天",F364*リスト!$E$12,IF(テーブル1[[#This Row],[仕入先]]="Yahooショップ",F364*リスト!$E$13,))</f>
        <v>0</v>
      </c>
      <c r="AB364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65" spans="1:28" x14ac:dyDescent="0.15">
      <c r="A365" s="2" t="str">
        <f t="shared" si="5"/>
        <v/>
      </c>
      <c r="C365" s="3"/>
      <c r="D365" s="3"/>
      <c r="E365" s="11"/>
      <c r="F365" s="4"/>
      <c r="G365" s="6"/>
      <c r="H365" s="6"/>
      <c r="I365" s="6" t="str">
        <f>IF(テーブル1[[#This Row],[商品価格]]="","",SUM(G365:H365))</f>
        <v/>
      </c>
      <c r="J365" s="7"/>
      <c r="K365" s="19" t="str">
        <f>IF(テーブル1[[#This Row],[商品価格]]="","",テーブル1[[#This Row],[商品価格]]*テーブル1[[#This Row],[落札手数料%]])</f>
        <v/>
      </c>
      <c r="L365" s="19" t="str">
        <f>IF(テーブル1[[#This Row],[送料]]="","",テーブル1[[#This Row],[送料]]*テーブル1[[#This Row],[落札手数料%]])</f>
        <v/>
      </c>
      <c r="M365" s="19" t="str">
        <f>IF(テーブル1[[#This Row],[売上金額]]="","",テーブル1[[#This Row],[売上金額]]*($Y$2/100)+0.3)</f>
        <v/>
      </c>
      <c r="N365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65" s="4"/>
      <c r="P365" s="20" t="str">
        <f>IF(テーブル1[[#This Row],[為替]]="","",テーブル1[[#This Row],[売上総計$]]*テーブル1[[#This Row],[為替]])</f>
        <v/>
      </c>
      <c r="Q365" s="4"/>
      <c r="R365" s="11"/>
      <c r="S365" s="18"/>
      <c r="T365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Row],[送料割引%]]/100))+AB365</f>
        <v>#VALUE!</v>
      </c>
      <c r="U365" s="21" t="e">
        <f>IF(テーブル1[[#This Row],[利益]]="","",テーブル1[[#This Row],[利益]]/(テーブル1[[#This Row],[売上金額]]*テーブル1[[#This Row],[為替]]))</f>
        <v>#VALUE!</v>
      </c>
      <c r="V365" s="22"/>
      <c r="Z365" s="12" t="e">
        <f>テーブル1[[#This Row],[利益]]+(テーブル1[[#This Row],[仕入価格]]-(テーブル1[[#This Row],[仕入価格]]*0.925925925925926))</f>
        <v>#VALUE!</v>
      </c>
      <c r="AA365" s="12">
        <f>IF(テーブル1[[#This Row],[仕入先]]="楽天",F365*リスト!$E$12,IF(テーブル1[[#This Row],[仕入先]]="Yahooショップ",F365*リスト!$E$13,))</f>
        <v>0</v>
      </c>
      <c r="AB365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66" spans="1:28" x14ac:dyDescent="0.15">
      <c r="A366" s="2" t="str">
        <f t="shared" si="5"/>
        <v/>
      </c>
      <c r="C366" s="3"/>
      <c r="D366" s="3"/>
      <c r="E366" s="11"/>
      <c r="F366" s="4"/>
      <c r="G366" s="6"/>
      <c r="H366" s="6"/>
      <c r="I366" s="6" t="str">
        <f>IF(テーブル1[[#This Row],[商品価格]]="","",SUM(G366:H366))</f>
        <v/>
      </c>
      <c r="J366" s="7"/>
      <c r="K366" s="19" t="str">
        <f>IF(テーブル1[[#This Row],[商品価格]]="","",テーブル1[[#This Row],[商品価格]]*テーブル1[[#This Row],[落札手数料%]])</f>
        <v/>
      </c>
      <c r="L366" s="19" t="str">
        <f>IF(テーブル1[[#This Row],[送料]]="","",テーブル1[[#This Row],[送料]]*テーブル1[[#This Row],[落札手数料%]])</f>
        <v/>
      </c>
      <c r="M366" s="19" t="str">
        <f>IF(テーブル1[[#This Row],[売上金額]]="","",テーブル1[[#This Row],[売上金額]]*($Y$2/100)+0.3)</f>
        <v/>
      </c>
      <c r="N366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66" s="4"/>
      <c r="P366" s="20" t="str">
        <f>IF(テーブル1[[#This Row],[為替]]="","",テーブル1[[#This Row],[売上総計$]]*テーブル1[[#This Row],[為替]])</f>
        <v/>
      </c>
      <c r="Q366" s="4"/>
      <c r="R366" s="11"/>
      <c r="S366" s="18"/>
      <c r="T366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Row],[送料割引%]]/100))+AB366</f>
        <v>#VALUE!</v>
      </c>
      <c r="U366" s="21" t="e">
        <f>IF(テーブル1[[#This Row],[利益]]="","",テーブル1[[#This Row],[利益]]/(テーブル1[[#This Row],[売上金額]]*テーブル1[[#This Row],[為替]]))</f>
        <v>#VALUE!</v>
      </c>
      <c r="V366" s="22"/>
      <c r="Z366" s="12" t="e">
        <f>テーブル1[[#This Row],[利益]]+(テーブル1[[#This Row],[仕入価格]]-(テーブル1[[#This Row],[仕入価格]]*0.925925925925926))</f>
        <v>#VALUE!</v>
      </c>
      <c r="AA366" s="12">
        <f>IF(テーブル1[[#This Row],[仕入先]]="楽天",F366*リスト!$E$12,IF(テーブル1[[#This Row],[仕入先]]="Yahooショップ",F366*リスト!$E$13,))</f>
        <v>0</v>
      </c>
      <c r="AB366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67" spans="1:28" x14ac:dyDescent="0.15">
      <c r="A367" s="2" t="str">
        <f t="shared" si="5"/>
        <v/>
      </c>
      <c r="C367" s="3"/>
      <c r="D367" s="3"/>
      <c r="E367" s="11"/>
      <c r="F367" s="4"/>
      <c r="G367" s="6"/>
      <c r="H367" s="6"/>
      <c r="I367" s="6" t="str">
        <f>IF(テーブル1[[#This Row],[商品価格]]="","",SUM(G367:H367))</f>
        <v/>
      </c>
      <c r="J367" s="7"/>
      <c r="K367" s="19" t="str">
        <f>IF(テーブル1[[#This Row],[商品価格]]="","",テーブル1[[#This Row],[商品価格]]*テーブル1[[#This Row],[落札手数料%]])</f>
        <v/>
      </c>
      <c r="L367" s="19" t="str">
        <f>IF(テーブル1[[#This Row],[送料]]="","",テーブル1[[#This Row],[送料]]*テーブル1[[#This Row],[落札手数料%]])</f>
        <v/>
      </c>
      <c r="M367" s="19" t="str">
        <f>IF(テーブル1[[#This Row],[売上金額]]="","",テーブル1[[#This Row],[売上金額]]*($Y$2/100)+0.3)</f>
        <v/>
      </c>
      <c r="N367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67" s="4"/>
      <c r="P367" s="20" t="str">
        <f>IF(テーブル1[[#This Row],[為替]]="","",テーブル1[[#This Row],[売上総計$]]*テーブル1[[#This Row],[為替]])</f>
        <v/>
      </c>
      <c r="Q367" s="4"/>
      <c r="R367" s="11"/>
      <c r="S367" s="18"/>
      <c r="T367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Row],[送料割引%]]/100))+AB367</f>
        <v>#VALUE!</v>
      </c>
      <c r="U367" s="21" t="e">
        <f>IF(テーブル1[[#This Row],[利益]]="","",テーブル1[[#This Row],[利益]]/(テーブル1[[#This Row],[売上金額]]*テーブル1[[#This Row],[為替]]))</f>
        <v>#VALUE!</v>
      </c>
      <c r="V367" s="22"/>
      <c r="Z367" s="12" t="e">
        <f>テーブル1[[#This Row],[利益]]+(テーブル1[[#This Row],[仕入価格]]-(テーブル1[[#This Row],[仕入価格]]*0.925925925925926))</f>
        <v>#VALUE!</v>
      </c>
      <c r="AA367" s="12">
        <f>IF(テーブル1[[#This Row],[仕入先]]="楽天",F367*リスト!$E$12,IF(テーブル1[[#This Row],[仕入先]]="Yahooショップ",F367*リスト!$E$13,))</f>
        <v>0</v>
      </c>
      <c r="AB367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68" spans="1:28" x14ac:dyDescent="0.15">
      <c r="A368" s="2" t="str">
        <f t="shared" si="5"/>
        <v/>
      </c>
      <c r="C368" s="3"/>
      <c r="D368" s="3"/>
      <c r="E368" s="11"/>
      <c r="F368" s="4"/>
      <c r="G368" s="6"/>
      <c r="H368" s="6"/>
      <c r="I368" s="6" t="str">
        <f>IF(テーブル1[[#This Row],[商品価格]]="","",SUM(G368:H368))</f>
        <v/>
      </c>
      <c r="J368" s="7"/>
      <c r="K368" s="19" t="str">
        <f>IF(テーブル1[[#This Row],[商品価格]]="","",テーブル1[[#This Row],[商品価格]]*テーブル1[[#This Row],[落札手数料%]])</f>
        <v/>
      </c>
      <c r="L368" s="19" t="str">
        <f>IF(テーブル1[[#This Row],[送料]]="","",テーブル1[[#This Row],[送料]]*テーブル1[[#This Row],[落札手数料%]])</f>
        <v/>
      </c>
      <c r="M368" s="19" t="str">
        <f>IF(テーブル1[[#This Row],[売上金額]]="","",テーブル1[[#This Row],[売上金額]]*($Y$2/100)+0.3)</f>
        <v/>
      </c>
      <c r="N368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68" s="4"/>
      <c r="P368" s="20" t="str">
        <f>IF(テーブル1[[#This Row],[為替]]="","",テーブル1[[#This Row],[売上総計$]]*テーブル1[[#This Row],[為替]])</f>
        <v/>
      </c>
      <c r="Q368" s="4"/>
      <c r="R368" s="11"/>
      <c r="S368" s="18"/>
      <c r="T368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Row],[送料割引%]]/100))+AB368</f>
        <v>#VALUE!</v>
      </c>
      <c r="U368" s="21" t="e">
        <f>IF(テーブル1[[#This Row],[利益]]="","",テーブル1[[#This Row],[利益]]/(テーブル1[[#This Row],[売上金額]]*テーブル1[[#This Row],[為替]]))</f>
        <v>#VALUE!</v>
      </c>
      <c r="V368" s="22"/>
      <c r="Z368" s="12" t="e">
        <f>テーブル1[[#This Row],[利益]]+(テーブル1[[#This Row],[仕入価格]]-(テーブル1[[#This Row],[仕入価格]]*0.925925925925926))</f>
        <v>#VALUE!</v>
      </c>
      <c r="AA368" s="12">
        <f>IF(テーブル1[[#This Row],[仕入先]]="楽天",F368*リスト!$E$12,IF(テーブル1[[#This Row],[仕入先]]="Yahooショップ",F368*リスト!$E$13,))</f>
        <v>0</v>
      </c>
      <c r="AB368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69" spans="1:28" x14ac:dyDescent="0.15">
      <c r="A369" s="2" t="str">
        <f t="shared" si="5"/>
        <v/>
      </c>
      <c r="C369" s="3"/>
      <c r="D369" s="3"/>
      <c r="E369" s="11"/>
      <c r="F369" s="4"/>
      <c r="G369" s="6"/>
      <c r="H369" s="6"/>
      <c r="I369" s="6" t="str">
        <f>IF(テーブル1[[#This Row],[商品価格]]="","",SUM(G369:H369))</f>
        <v/>
      </c>
      <c r="J369" s="7"/>
      <c r="K369" s="19" t="str">
        <f>IF(テーブル1[[#This Row],[商品価格]]="","",テーブル1[[#This Row],[商品価格]]*テーブル1[[#This Row],[落札手数料%]])</f>
        <v/>
      </c>
      <c r="L369" s="19" t="str">
        <f>IF(テーブル1[[#This Row],[送料]]="","",テーブル1[[#This Row],[送料]]*テーブル1[[#This Row],[落札手数料%]])</f>
        <v/>
      </c>
      <c r="M369" s="19" t="str">
        <f>IF(テーブル1[[#This Row],[売上金額]]="","",テーブル1[[#This Row],[売上金額]]*($Y$2/100)+0.3)</f>
        <v/>
      </c>
      <c r="N369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69" s="4"/>
      <c r="P369" s="20" t="str">
        <f>IF(テーブル1[[#This Row],[為替]]="","",テーブル1[[#This Row],[売上総計$]]*テーブル1[[#This Row],[為替]])</f>
        <v/>
      </c>
      <c r="Q369" s="4"/>
      <c r="R369" s="11"/>
      <c r="S369" s="18"/>
      <c r="T369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Row],[送料割引%]]/100))+AB369</f>
        <v>#VALUE!</v>
      </c>
      <c r="U369" s="21" t="e">
        <f>IF(テーブル1[[#This Row],[利益]]="","",テーブル1[[#This Row],[利益]]/(テーブル1[[#This Row],[売上金額]]*テーブル1[[#This Row],[為替]]))</f>
        <v>#VALUE!</v>
      </c>
      <c r="V369" s="22"/>
      <c r="Z369" s="12" t="e">
        <f>テーブル1[[#This Row],[利益]]+(テーブル1[[#This Row],[仕入価格]]-(テーブル1[[#This Row],[仕入価格]]*0.925925925925926))</f>
        <v>#VALUE!</v>
      </c>
      <c r="AA369" s="12">
        <f>IF(テーブル1[[#This Row],[仕入先]]="楽天",F369*リスト!$E$12,IF(テーブル1[[#This Row],[仕入先]]="Yahooショップ",F369*リスト!$E$13,))</f>
        <v>0</v>
      </c>
      <c r="AB369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70" spans="1:28" x14ac:dyDescent="0.15">
      <c r="A370" s="2" t="str">
        <f t="shared" si="5"/>
        <v/>
      </c>
      <c r="C370" s="3"/>
      <c r="D370" s="3"/>
      <c r="E370" s="11"/>
      <c r="F370" s="4"/>
      <c r="G370" s="6"/>
      <c r="H370" s="6"/>
      <c r="I370" s="6" t="str">
        <f>IF(テーブル1[[#This Row],[商品価格]]="","",SUM(G370:H370))</f>
        <v/>
      </c>
      <c r="J370" s="7"/>
      <c r="K370" s="19" t="str">
        <f>IF(テーブル1[[#This Row],[商品価格]]="","",テーブル1[[#This Row],[商品価格]]*テーブル1[[#This Row],[落札手数料%]])</f>
        <v/>
      </c>
      <c r="L370" s="19" t="str">
        <f>IF(テーブル1[[#This Row],[送料]]="","",テーブル1[[#This Row],[送料]]*テーブル1[[#This Row],[落札手数料%]])</f>
        <v/>
      </c>
      <c r="M370" s="19" t="str">
        <f>IF(テーブル1[[#This Row],[売上金額]]="","",テーブル1[[#This Row],[売上金額]]*($Y$2/100)+0.3)</f>
        <v/>
      </c>
      <c r="N370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70" s="4"/>
      <c r="P370" s="20" t="str">
        <f>IF(テーブル1[[#This Row],[為替]]="","",テーブル1[[#This Row],[売上総計$]]*テーブル1[[#This Row],[為替]])</f>
        <v/>
      </c>
      <c r="Q370" s="4"/>
      <c r="R370" s="11"/>
      <c r="S370" s="18"/>
      <c r="T370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Row],[送料割引%]]/100))+AB370</f>
        <v>#VALUE!</v>
      </c>
      <c r="U370" s="21" t="e">
        <f>IF(テーブル1[[#This Row],[利益]]="","",テーブル1[[#This Row],[利益]]/(テーブル1[[#This Row],[売上金額]]*テーブル1[[#This Row],[為替]]))</f>
        <v>#VALUE!</v>
      </c>
      <c r="V370" s="22"/>
      <c r="Z370" s="12" t="e">
        <f>テーブル1[[#This Row],[利益]]+(テーブル1[[#This Row],[仕入価格]]-(テーブル1[[#This Row],[仕入価格]]*0.925925925925926))</f>
        <v>#VALUE!</v>
      </c>
      <c r="AA370" s="12">
        <f>IF(テーブル1[[#This Row],[仕入先]]="楽天",F370*リスト!$E$12,IF(テーブル1[[#This Row],[仕入先]]="Yahooショップ",F370*リスト!$E$13,))</f>
        <v>0</v>
      </c>
      <c r="AB370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71" spans="1:28" x14ac:dyDescent="0.15">
      <c r="A371" s="2" t="str">
        <f t="shared" si="5"/>
        <v/>
      </c>
      <c r="C371" s="3"/>
      <c r="D371" s="3"/>
      <c r="E371" s="11"/>
      <c r="F371" s="4"/>
      <c r="G371" s="6"/>
      <c r="H371" s="6"/>
      <c r="I371" s="6" t="str">
        <f>IF(テーブル1[[#This Row],[商品価格]]="","",SUM(G371:H371))</f>
        <v/>
      </c>
      <c r="J371" s="7"/>
      <c r="K371" s="19" t="str">
        <f>IF(テーブル1[[#This Row],[商品価格]]="","",テーブル1[[#This Row],[商品価格]]*テーブル1[[#This Row],[落札手数料%]])</f>
        <v/>
      </c>
      <c r="L371" s="19" t="str">
        <f>IF(テーブル1[[#This Row],[送料]]="","",テーブル1[[#This Row],[送料]]*テーブル1[[#This Row],[落札手数料%]])</f>
        <v/>
      </c>
      <c r="M371" s="19" t="str">
        <f>IF(テーブル1[[#This Row],[売上金額]]="","",テーブル1[[#This Row],[売上金額]]*($Y$2/100)+0.3)</f>
        <v/>
      </c>
      <c r="N371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71" s="4"/>
      <c r="P371" s="20" t="str">
        <f>IF(テーブル1[[#This Row],[為替]]="","",テーブル1[[#This Row],[売上総計$]]*テーブル1[[#This Row],[為替]])</f>
        <v/>
      </c>
      <c r="Q371" s="4"/>
      <c r="R371" s="11"/>
      <c r="S371" s="18"/>
      <c r="T371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Row],[送料割引%]]/100))+AB371</f>
        <v>#VALUE!</v>
      </c>
      <c r="U371" s="21" t="e">
        <f>IF(テーブル1[[#This Row],[利益]]="","",テーブル1[[#This Row],[利益]]/(テーブル1[[#This Row],[売上金額]]*テーブル1[[#This Row],[為替]]))</f>
        <v>#VALUE!</v>
      </c>
      <c r="V371" s="22"/>
      <c r="Z371" s="12" t="e">
        <f>テーブル1[[#This Row],[利益]]+(テーブル1[[#This Row],[仕入価格]]-(テーブル1[[#This Row],[仕入価格]]*0.925925925925926))</f>
        <v>#VALUE!</v>
      </c>
      <c r="AA371" s="12">
        <f>IF(テーブル1[[#This Row],[仕入先]]="楽天",F371*リスト!$E$12,IF(テーブル1[[#This Row],[仕入先]]="Yahooショップ",F371*リスト!$E$13,))</f>
        <v>0</v>
      </c>
      <c r="AB371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72" spans="1:28" x14ac:dyDescent="0.15">
      <c r="A372" s="2" t="str">
        <f t="shared" si="5"/>
        <v/>
      </c>
      <c r="C372" s="3"/>
      <c r="D372" s="3"/>
      <c r="E372" s="11"/>
      <c r="F372" s="4"/>
      <c r="G372" s="6"/>
      <c r="H372" s="6"/>
      <c r="I372" s="6" t="str">
        <f>IF(テーブル1[[#This Row],[商品価格]]="","",SUM(G372:H372))</f>
        <v/>
      </c>
      <c r="J372" s="7"/>
      <c r="K372" s="19" t="str">
        <f>IF(テーブル1[[#This Row],[商品価格]]="","",テーブル1[[#This Row],[商品価格]]*テーブル1[[#This Row],[落札手数料%]])</f>
        <v/>
      </c>
      <c r="L372" s="19" t="str">
        <f>IF(テーブル1[[#This Row],[送料]]="","",テーブル1[[#This Row],[送料]]*テーブル1[[#This Row],[落札手数料%]])</f>
        <v/>
      </c>
      <c r="M372" s="19" t="str">
        <f>IF(テーブル1[[#This Row],[売上金額]]="","",テーブル1[[#This Row],[売上金額]]*($Y$2/100)+0.3)</f>
        <v/>
      </c>
      <c r="N372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72" s="4"/>
      <c r="P372" s="20" t="str">
        <f>IF(テーブル1[[#This Row],[為替]]="","",テーブル1[[#This Row],[売上総計$]]*テーブル1[[#This Row],[為替]])</f>
        <v/>
      </c>
      <c r="Q372" s="4"/>
      <c r="R372" s="11"/>
      <c r="S372" s="18"/>
      <c r="T372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Row],[送料割引%]]/100))+AB372</f>
        <v>#VALUE!</v>
      </c>
      <c r="U372" s="21" t="e">
        <f>IF(テーブル1[[#This Row],[利益]]="","",テーブル1[[#This Row],[利益]]/(テーブル1[[#This Row],[売上金額]]*テーブル1[[#This Row],[為替]]))</f>
        <v>#VALUE!</v>
      </c>
      <c r="V372" s="22"/>
      <c r="Z372" s="12" t="e">
        <f>テーブル1[[#This Row],[利益]]+(テーブル1[[#This Row],[仕入価格]]-(テーブル1[[#This Row],[仕入価格]]*0.925925925925926))</f>
        <v>#VALUE!</v>
      </c>
      <c r="AA372" s="12">
        <f>IF(テーブル1[[#This Row],[仕入先]]="楽天",F372*リスト!$E$12,IF(テーブル1[[#This Row],[仕入先]]="Yahooショップ",F372*リスト!$E$13,))</f>
        <v>0</v>
      </c>
      <c r="AB372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73" spans="1:28" x14ac:dyDescent="0.15">
      <c r="A373" s="2" t="str">
        <f t="shared" si="5"/>
        <v/>
      </c>
      <c r="C373" s="3"/>
      <c r="D373" s="3"/>
      <c r="E373" s="11"/>
      <c r="F373" s="4"/>
      <c r="G373" s="6"/>
      <c r="H373" s="6"/>
      <c r="I373" s="6" t="str">
        <f>IF(テーブル1[[#This Row],[商品価格]]="","",SUM(G373:H373))</f>
        <v/>
      </c>
      <c r="J373" s="7"/>
      <c r="K373" s="19" t="str">
        <f>IF(テーブル1[[#This Row],[商品価格]]="","",テーブル1[[#This Row],[商品価格]]*テーブル1[[#This Row],[落札手数料%]])</f>
        <v/>
      </c>
      <c r="L373" s="19" t="str">
        <f>IF(テーブル1[[#This Row],[送料]]="","",テーブル1[[#This Row],[送料]]*テーブル1[[#This Row],[落札手数料%]])</f>
        <v/>
      </c>
      <c r="M373" s="19" t="str">
        <f>IF(テーブル1[[#This Row],[売上金額]]="","",テーブル1[[#This Row],[売上金額]]*($Y$2/100)+0.3)</f>
        <v/>
      </c>
      <c r="N373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73" s="4"/>
      <c r="P373" s="20" t="str">
        <f>IF(テーブル1[[#This Row],[為替]]="","",テーブル1[[#This Row],[売上総計$]]*テーブル1[[#This Row],[為替]])</f>
        <v/>
      </c>
      <c r="Q373" s="4"/>
      <c r="R373" s="11"/>
      <c r="S373" s="18"/>
      <c r="T373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Row],[送料割引%]]/100))+AB373</f>
        <v>#VALUE!</v>
      </c>
      <c r="U373" s="21" t="e">
        <f>IF(テーブル1[[#This Row],[利益]]="","",テーブル1[[#This Row],[利益]]/(テーブル1[[#This Row],[売上金額]]*テーブル1[[#This Row],[為替]]))</f>
        <v>#VALUE!</v>
      </c>
      <c r="V373" s="22"/>
      <c r="Z373" s="12" t="e">
        <f>テーブル1[[#This Row],[利益]]+(テーブル1[[#This Row],[仕入価格]]-(テーブル1[[#This Row],[仕入価格]]*0.925925925925926))</f>
        <v>#VALUE!</v>
      </c>
      <c r="AA373" s="12">
        <f>IF(テーブル1[[#This Row],[仕入先]]="楽天",F373*リスト!$E$12,IF(テーブル1[[#This Row],[仕入先]]="Yahooショップ",F373*リスト!$E$13,))</f>
        <v>0</v>
      </c>
      <c r="AB373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74" spans="1:28" x14ac:dyDescent="0.15">
      <c r="A374" s="2" t="str">
        <f t="shared" si="5"/>
        <v/>
      </c>
      <c r="C374" s="3"/>
      <c r="D374" s="3"/>
      <c r="E374" s="11"/>
      <c r="F374" s="4"/>
      <c r="G374" s="6"/>
      <c r="H374" s="6"/>
      <c r="I374" s="6" t="str">
        <f>IF(テーブル1[[#This Row],[商品価格]]="","",SUM(G374:H374))</f>
        <v/>
      </c>
      <c r="J374" s="7"/>
      <c r="K374" s="19" t="str">
        <f>IF(テーブル1[[#This Row],[商品価格]]="","",テーブル1[[#This Row],[商品価格]]*テーブル1[[#This Row],[落札手数料%]])</f>
        <v/>
      </c>
      <c r="L374" s="19" t="str">
        <f>IF(テーブル1[[#This Row],[送料]]="","",テーブル1[[#This Row],[送料]]*テーブル1[[#This Row],[落札手数料%]])</f>
        <v/>
      </c>
      <c r="M374" s="19" t="str">
        <f>IF(テーブル1[[#This Row],[売上金額]]="","",テーブル1[[#This Row],[売上金額]]*($Y$2/100)+0.3)</f>
        <v/>
      </c>
      <c r="N374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74" s="4"/>
      <c r="P374" s="20" t="str">
        <f>IF(テーブル1[[#This Row],[為替]]="","",テーブル1[[#This Row],[売上総計$]]*テーブル1[[#This Row],[為替]])</f>
        <v/>
      </c>
      <c r="Q374" s="4"/>
      <c r="R374" s="11"/>
      <c r="S374" s="18"/>
      <c r="T374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Row],[送料割引%]]/100))+AB374</f>
        <v>#VALUE!</v>
      </c>
      <c r="U374" s="21" t="e">
        <f>IF(テーブル1[[#This Row],[利益]]="","",テーブル1[[#This Row],[利益]]/(テーブル1[[#This Row],[売上金額]]*テーブル1[[#This Row],[為替]]))</f>
        <v>#VALUE!</v>
      </c>
      <c r="V374" s="22"/>
      <c r="Z374" s="12" t="e">
        <f>テーブル1[[#This Row],[利益]]+(テーブル1[[#This Row],[仕入価格]]-(テーブル1[[#This Row],[仕入価格]]*0.925925925925926))</f>
        <v>#VALUE!</v>
      </c>
      <c r="AA374" s="12">
        <f>IF(テーブル1[[#This Row],[仕入先]]="楽天",F374*リスト!$E$12,IF(テーブル1[[#This Row],[仕入先]]="Yahooショップ",F374*リスト!$E$13,))</f>
        <v>0</v>
      </c>
      <c r="AB374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75" spans="1:28" x14ac:dyDescent="0.15">
      <c r="A375" s="2" t="str">
        <f t="shared" si="5"/>
        <v/>
      </c>
      <c r="C375" s="3"/>
      <c r="D375" s="3"/>
      <c r="E375" s="11"/>
      <c r="F375" s="4"/>
      <c r="G375" s="6"/>
      <c r="H375" s="6"/>
      <c r="I375" s="6" t="str">
        <f>IF(テーブル1[[#This Row],[商品価格]]="","",SUM(G375:H375))</f>
        <v/>
      </c>
      <c r="J375" s="7"/>
      <c r="K375" s="19" t="str">
        <f>IF(テーブル1[[#This Row],[商品価格]]="","",テーブル1[[#This Row],[商品価格]]*テーブル1[[#This Row],[落札手数料%]])</f>
        <v/>
      </c>
      <c r="L375" s="19" t="str">
        <f>IF(テーブル1[[#This Row],[送料]]="","",テーブル1[[#This Row],[送料]]*テーブル1[[#This Row],[落札手数料%]])</f>
        <v/>
      </c>
      <c r="M375" s="19" t="str">
        <f>IF(テーブル1[[#This Row],[売上金額]]="","",テーブル1[[#This Row],[売上金額]]*($Y$2/100)+0.3)</f>
        <v/>
      </c>
      <c r="N375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75" s="4"/>
      <c r="P375" s="20" t="str">
        <f>IF(テーブル1[[#This Row],[為替]]="","",テーブル1[[#This Row],[売上総計$]]*テーブル1[[#This Row],[為替]])</f>
        <v/>
      </c>
      <c r="Q375" s="4"/>
      <c r="R375" s="11"/>
      <c r="S375" s="18"/>
      <c r="T375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Row],[送料割引%]]/100))+AB375</f>
        <v>#VALUE!</v>
      </c>
      <c r="U375" s="21" t="e">
        <f>IF(テーブル1[[#This Row],[利益]]="","",テーブル1[[#This Row],[利益]]/(テーブル1[[#This Row],[売上金額]]*テーブル1[[#This Row],[為替]]))</f>
        <v>#VALUE!</v>
      </c>
      <c r="V375" s="22"/>
      <c r="Z375" s="12" t="e">
        <f>テーブル1[[#This Row],[利益]]+(テーブル1[[#This Row],[仕入価格]]-(テーブル1[[#This Row],[仕入価格]]*0.925925925925926))</f>
        <v>#VALUE!</v>
      </c>
      <c r="AA375" s="12">
        <f>IF(テーブル1[[#This Row],[仕入先]]="楽天",F375*リスト!$E$12,IF(テーブル1[[#This Row],[仕入先]]="Yahooショップ",F375*リスト!$E$13,))</f>
        <v>0</v>
      </c>
      <c r="AB375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76" spans="1:28" x14ac:dyDescent="0.15">
      <c r="A376" s="2" t="str">
        <f t="shared" si="5"/>
        <v/>
      </c>
      <c r="C376" s="3"/>
      <c r="D376" s="3"/>
      <c r="E376" s="11"/>
      <c r="F376" s="4"/>
      <c r="G376" s="6"/>
      <c r="H376" s="6"/>
      <c r="I376" s="6" t="str">
        <f>IF(テーブル1[[#This Row],[商品価格]]="","",SUM(G376:H376))</f>
        <v/>
      </c>
      <c r="J376" s="7"/>
      <c r="K376" s="19" t="str">
        <f>IF(テーブル1[[#This Row],[商品価格]]="","",テーブル1[[#This Row],[商品価格]]*テーブル1[[#This Row],[落札手数料%]])</f>
        <v/>
      </c>
      <c r="L376" s="19" t="str">
        <f>IF(テーブル1[[#This Row],[送料]]="","",テーブル1[[#This Row],[送料]]*テーブル1[[#This Row],[落札手数料%]])</f>
        <v/>
      </c>
      <c r="M376" s="19" t="str">
        <f>IF(テーブル1[[#This Row],[売上金額]]="","",テーブル1[[#This Row],[売上金額]]*($Y$2/100)+0.3)</f>
        <v/>
      </c>
      <c r="N376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76" s="4"/>
      <c r="P376" s="20" t="str">
        <f>IF(テーブル1[[#This Row],[為替]]="","",テーブル1[[#This Row],[売上総計$]]*テーブル1[[#This Row],[為替]])</f>
        <v/>
      </c>
      <c r="Q376" s="4"/>
      <c r="R376" s="11"/>
      <c r="S376" s="18"/>
      <c r="T376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Row],[送料割引%]]/100))+AB376</f>
        <v>#VALUE!</v>
      </c>
      <c r="U376" s="21" t="e">
        <f>IF(テーブル1[[#This Row],[利益]]="","",テーブル1[[#This Row],[利益]]/(テーブル1[[#This Row],[売上金額]]*テーブル1[[#This Row],[為替]]))</f>
        <v>#VALUE!</v>
      </c>
      <c r="V376" s="22"/>
      <c r="Z376" s="12" t="e">
        <f>テーブル1[[#This Row],[利益]]+(テーブル1[[#This Row],[仕入価格]]-(テーブル1[[#This Row],[仕入価格]]*0.925925925925926))</f>
        <v>#VALUE!</v>
      </c>
      <c r="AA376" s="12">
        <f>IF(テーブル1[[#This Row],[仕入先]]="楽天",F376*リスト!$E$12,IF(テーブル1[[#This Row],[仕入先]]="Yahooショップ",F376*リスト!$E$13,))</f>
        <v>0</v>
      </c>
      <c r="AB376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77" spans="1:28" x14ac:dyDescent="0.15">
      <c r="A377" s="2" t="str">
        <f t="shared" si="5"/>
        <v/>
      </c>
      <c r="C377" s="3"/>
      <c r="D377" s="3"/>
      <c r="E377" s="11"/>
      <c r="F377" s="4"/>
      <c r="G377" s="6"/>
      <c r="H377" s="6"/>
      <c r="I377" s="6" t="str">
        <f>IF(テーブル1[[#This Row],[商品価格]]="","",SUM(G377:H377))</f>
        <v/>
      </c>
      <c r="J377" s="7"/>
      <c r="K377" s="19" t="str">
        <f>IF(テーブル1[[#This Row],[商品価格]]="","",テーブル1[[#This Row],[商品価格]]*テーブル1[[#This Row],[落札手数料%]])</f>
        <v/>
      </c>
      <c r="L377" s="19" t="str">
        <f>IF(テーブル1[[#This Row],[送料]]="","",テーブル1[[#This Row],[送料]]*テーブル1[[#This Row],[落札手数料%]])</f>
        <v/>
      </c>
      <c r="M377" s="19" t="str">
        <f>IF(テーブル1[[#This Row],[売上金額]]="","",テーブル1[[#This Row],[売上金額]]*($Y$2/100)+0.3)</f>
        <v/>
      </c>
      <c r="N377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77" s="4"/>
      <c r="P377" s="20" t="str">
        <f>IF(テーブル1[[#This Row],[為替]]="","",テーブル1[[#This Row],[売上総計$]]*テーブル1[[#This Row],[為替]])</f>
        <v/>
      </c>
      <c r="Q377" s="4"/>
      <c r="R377" s="11"/>
      <c r="S377" s="18"/>
      <c r="T377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Row],[送料割引%]]/100))+AB377</f>
        <v>#VALUE!</v>
      </c>
      <c r="U377" s="21" t="e">
        <f>IF(テーブル1[[#This Row],[利益]]="","",テーブル1[[#This Row],[利益]]/(テーブル1[[#This Row],[売上金額]]*テーブル1[[#This Row],[為替]]))</f>
        <v>#VALUE!</v>
      </c>
      <c r="V377" s="22"/>
      <c r="Z377" s="12" t="e">
        <f>テーブル1[[#This Row],[利益]]+(テーブル1[[#This Row],[仕入価格]]-(テーブル1[[#This Row],[仕入価格]]*0.925925925925926))</f>
        <v>#VALUE!</v>
      </c>
      <c r="AA377" s="12">
        <f>IF(テーブル1[[#This Row],[仕入先]]="楽天",F377*リスト!$E$12,IF(テーブル1[[#This Row],[仕入先]]="Yahooショップ",F377*リスト!$E$13,))</f>
        <v>0</v>
      </c>
      <c r="AB377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78" spans="1:28" x14ac:dyDescent="0.15">
      <c r="A378" s="2" t="str">
        <f t="shared" si="5"/>
        <v/>
      </c>
      <c r="C378" s="3"/>
      <c r="D378" s="3"/>
      <c r="E378" s="11"/>
      <c r="F378" s="4"/>
      <c r="G378" s="6"/>
      <c r="H378" s="6"/>
      <c r="I378" s="6" t="str">
        <f>IF(テーブル1[[#This Row],[商品価格]]="","",SUM(G378:H378))</f>
        <v/>
      </c>
      <c r="J378" s="7"/>
      <c r="K378" s="19" t="str">
        <f>IF(テーブル1[[#This Row],[商品価格]]="","",テーブル1[[#This Row],[商品価格]]*テーブル1[[#This Row],[落札手数料%]])</f>
        <v/>
      </c>
      <c r="L378" s="19" t="str">
        <f>IF(テーブル1[[#This Row],[送料]]="","",テーブル1[[#This Row],[送料]]*テーブル1[[#This Row],[落札手数料%]])</f>
        <v/>
      </c>
      <c r="M378" s="19" t="str">
        <f>IF(テーブル1[[#This Row],[売上金額]]="","",テーブル1[[#This Row],[売上金額]]*($Y$2/100)+0.3)</f>
        <v/>
      </c>
      <c r="N378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78" s="4"/>
      <c r="P378" s="20" t="str">
        <f>IF(テーブル1[[#This Row],[為替]]="","",テーブル1[[#This Row],[売上総計$]]*テーブル1[[#This Row],[為替]])</f>
        <v/>
      </c>
      <c r="Q378" s="4"/>
      <c r="R378" s="11"/>
      <c r="S378" s="18"/>
      <c r="T378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Row],[送料割引%]]/100))+AB378</f>
        <v>#VALUE!</v>
      </c>
      <c r="U378" s="21" t="e">
        <f>IF(テーブル1[[#This Row],[利益]]="","",テーブル1[[#This Row],[利益]]/(テーブル1[[#This Row],[売上金額]]*テーブル1[[#This Row],[為替]]))</f>
        <v>#VALUE!</v>
      </c>
      <c r="V378" s="22"/>
      <c r="Z378" s="12" t="e">
        <f>テーブル1[[#This Row],[利益]]+(テーブル1[[#This Row],[仕入価格]]-(テーブル1[[#This Row],[仕入価格]]*0.925925925925926))</f>
        <v>#VALUE!</v>
      </c>
      <c r="AA378" s="12">
        <f>IF(テーブル1[[#This Row],[仕入先]]="楽天",F378*リスト!$E$12,IF(テーブル1[[#This Row],[仕入先]]="Yahooショップ",F378*リスト!$E$13,))</f>
        <v>0</v>
      </c>
      <c r="AB378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79" spans="1:28" x14ac:dyDescent="0.15">
      <c r="A379" s="2" t="str">
        <f t="shared" si="5"/>
        <v/>
      </c>
      <c r="C379" s="3"/>
      <c r="D379" s="3"/>
      <c r="E379" s="11"/>
      <c r="F379" s="4"/>
      <c r="G379" s="6"/>
      <c r="H379" s="6"/>
      <c r="I379" s="6" t="str">
        <f>IF(テーブル1[[#This Row],[商品価格]]="","",SUM(G379:H379))</f>
        <v/>
      </c>
      <c r="J379" s="7"/>
      <c r="K379" s="19" t="str">
        <f>IF(テーブル1[[#This Row],[商品価格]]="","",テーブル1[[#This Row],[商品価格]]*テーブル1[[#This Row],[落札手数料%]])</f>
        <v/>
      </c>
      <c r="L379" s="19" t="str">
        <f>IF(テーブル1[[#This Row],[送料]]="","",テーブル1[[#This Row],[送料]]*テーブル1[[#This Row],[落札手数料%]])</f>
        <v/>
      </c>
      <c r="M379" s="19" t="str">
        <f>IF(テーブル1[[#This Row],[売上金額]]="","",テーブル1[[#This Row],[売上金額]]*($Y$2/100)+0.3)</f>
        <v/>
      </c>
      <c r="N379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79" s="4"/>
      <c r="P379" s="20" t="str">
        <f>IF(テーブル1[[#This Row],[為替]]="","",テーブル1[[#This Row],[売上総計$]]*テーブル1[[#This Row],[為替]])</f>
        <v/>
      </c>
      <c r="Q379" s="4"/>
      <c r="R379" s="11"/>
      <c r="S379" s="18"/>
      <c r="T379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Row],[送料割引%]]/100))+AB379</f>
        <v>#VALUE!</v>
      </c>
      <c r="U379" s="21" t="e">
        <f>IF(テーブル1[[#This Row],[利益]]="","",テーブル1[[#This Row],[利益]]/(テーブル1[[#This Row],[売上金額]]*テーブル1[[#This Row],[為替]]))</f>
        <v>#VALUE!</v>
      </c>
      <c r="V379" s="22"/>
      <c r="Z379" s="12" t="e">
        <f>テーブル1[[#This Row],[利益]]+(テーブル1[[#This Row],[仕入価格]]-(テーブル1[[#This Row],[仕入価格]]*0.925925925925926))</f>
        <v>#VALUE!</v>
      </c>
      <c r="AA379" s="12">
        <f>IF(テーブル1[[#This Row],[仕入先]]="楽天",F379*リスト!$E$12,IF(テーブル1[[#This Row],[仕入先]]="Yahooショップ",F379*リスト!$E$13,))</f>
        <v>0</v>
      </c>
      <c r="AB379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80" spans="1:28" x14ac:dyDescent="0.15">
      <c r="A380" s="2" t="str">
        <f t="shared" si="5"/>
        <v/>
      </c>
      <c r="C380" s="3"/>
      <c r="D380" s="3"/>
      <c r="E380" s="11"/>
      <c r="F380" s="4"/>
      <c r="G380" s="6"/>
      <c r="H380" s="6"/>
      <c r="I380" s="6" t="str">
        <f>IF(テーブル1[[#This Row],[商品価格]]="","",SUM(G380:H380))</f>
        <v/>
      </c>
      <c r="J380" s="7"/>
      <c r="K380" s="19" t="str">
        <f>IF(テーブル1[[#This Row],[商品価格]]="","",テーブル1[[#This Row],[商品価格]]*テーブル1[[#This Row],[落札手数料%]])</f>
        <v/>
      </c>
      <c r="L380" s="19" t="str">
        <f>IF(テーブル1[[#This Row],[送料]]="","",テーブル1[[#This Row],[送料]]*テーブル1[[#This Row],[落札手数料%]])</f>
        <v/>
      </c>
      <c r="M380" s="19" t="str">
        <f>IF(テーブル1[[#This Row],[売上金額]]="","",テーブル1[[#This Row],[売上金額]]*($Y$2/100)+0.3)</f>
        <v/>
      </c>
      <c r="N380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80" s="4"/>
      <c r="P380" s="20" t="str">
        <f>IF(テーブル1[[#This Row],[為替]]="","",テーブル1[[#This Row],[売上総計$]]*テーブル1[[#This Row],[為替]])</f>
        <v/>
      </c>
      <c r="Q380" s="4"/>
      <c r="R380" s="11"/>
      <c r="S380" s="18"/>
      <c r="T380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Row],[送料割引%]]/100))+AB380</f>
        <v>#VALUE!</v>
      </c>
      <c r="U380" s="21" t="e">
        <f>IF(テーブル1[[#This Row],[利益]]="","",テーブル1[[#This Row],[利益]]/(テーブル1[[#This Row],[売上金額]]*テーブル1[[#This Row],[為替]]))</f>
        <v>#VALUE!</v>
      </c>
      <c r="V380" s="22"/>
      <c r="Z380" s="12" t="e">
        <f>テーブル1[[#This Row],[利益]]+(テーブル1[[#This Row],[仕入価格]]-(テーブル1[[#This Row],[仕入価格]]*0.925925925925926))</f>
        <v>#VALUE!</v>
      </c>
      <c r="AA380" s="12">
        <f>IF(テーブル1[[#This Row],[仕入先]]="楽天",F380*リスト!$E$12,IF(テーブル1[[#This Row],[仕入先]]="Yahooショップ",F380*リスト!$E$13,))</f>
        <v>0</v>
      </c>
      <c r="AB380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81" spans="1:28" x14ac:dyDescent="0.15">
      <c r="A381" s="2" t="str">
        <f t="shared" si="5"/>
        <v/>
      </c>
      <c r="C381" s="3"/>
      <c r="D381" s="3"/>
      <c r="E381" s="11"/>
      <c r="F381" s="4"/>
      <c r="G381" s="6"/>
      <c r="H381" s="6"/>
      <c r="I381" s="6" t="str">
        <f>IF(テーブル1[[#This Row],[商品価格]]="","",SUM(G381:H381))</f>
        <v/>
      </c>
      <c r="J381" s="7"/>
      <c r="K381" s="19" t="str">
        <f>IF(テーブル1[[#This Row],[商品価格]]="","",テーブル1[[#This Row],[商品価格]]*テーブル1[[#This Row],[落札手数料%]])</f>
        <v/>
      </c>
      <c r="L381" s="19" t="str">
        <f>IF(テーブル1[[#This Row],[送料]]="","",テーブル1[[#This Row],[送料]]*テーブル1[[#This Row],[落札手数料%]])</f>
        <v/>
      </c>
      <c r="M381" s="19" t="str">
        <f>IF(テーブル1[[#This Row],[売上金額]]="","",テーブル1[[#This Row],[売上金額]]*($Y$2/100)+0.3)</f>
        <v/>
      </c>
      <c r="N381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81" s="4"/>
      <c r="P381" s="20" t="str">
        <f>IF(テーブル1[[#This Row],[為替]]="","",テーブル1[[#This Row],[売上総計$]]*テーブル1[[#This Row],[為替]])</f>
        <v/>
      </c>
      <c r="Q381" s="4"/>
      <c r="R381" s="11"/>
      <c r="S381" s="18"/>
      <c r="T381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Row],[送料割引%]]/100))+AB381</f>
        <v>#VALUE!</v>
      </c>
      <c r="U381" s="21" t="e">
        <f>IF(テーブル1[[#This Row],[利益]]="","",テーブル1[[#This Row],[利益]]/(テーブル1[[#This Row],[売上金額]]*テーブル1[[#This Row],[為替]]))</f>
        <v>#VALUE!</v>
      </c>
      <c r="V381" s="22"/>
      <c r="Z381" s="12" t="e">
        <f>テーブル1[[#This Row],[利益]]+(テーブル1[[#This Row],[仕入価格]]-(テーブル1[[#This Row],[仕入価格]]*0.925925925925926))</f>
        <v>#VALUE!</v>
      </c>
      <c r="AA381" s="12">
        <f>IF(テーブル1[[#This Row],[仕入先]]="楽天",F381*リスト!$E$12,IF(テーブル1[[#This Row],[仕入先]]="Yahooショップ",F381*リスト!$E$13,))</f>
        <v>0</v>
      </c>
      <c r="AB381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82" spans="1:28" x14ac:dyDescent="0.15">
      <c r="A382" s="2" t="str">
        <f t="shared" si="5"/>
        <v/>
      </c>
      <c r="C382" s="3"/>
      <c r="D382" s="3"/>
      <c r="E382" s="11"/>
      <c r="F382" s="4"/>
      <c r="G382" s="6"/>
      <c r="H382" s="6"/>
      <c r="I382" s="6" t="str">
        <f>IF(テーブル1[[#This Row],[商品価格]]="","",SUM(G382:H382))</f>
        <v/>
      </c>
      <c r="J382" s="7"/>
      <c r="K382" s="19" t="str">
        <f>IF(テーブル1[[#This Row],[商品価格]]="","",テーブル1[[#This Row],[商品価格]]*テーブル1[[#This Row],[落札手数料%]])</f>
        <v/>
      </c>
      <c r="L382" s="19" t="str">
        <f>IF(テーブル1[[#This Row],[送料]]="","",テーブル1[[#This Row],[送料]]*テーブル1[[#This Row],[落札手数料%]])</f>
        <v/>
      </c>
      <c r="M382" s="19" t="str">
        <f>IF(テーブル1[[#This Row],[売上金額]]="","",テーブル1[[#This Row],[売上金額]]*($Y$2/100)+0.3)</f>
        <v/>
      </c>
      <c r="N382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82" s="4"/>
      <c r="P382" s="20" t="str">
        <f>IF(テーブル1[[#This Row],[為替]]="","",テーブル1[[#This Row],[売上総計$]]*テーブル1[[#This Row],[為替]])</f>
        <v/>
      </c>
      <c r="Q382" s="4"/>
      <c r="R382" s="11"/>
      <c r="S382" s="18"/>
      <c r="T382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Row],[送料割引%]]/100))+AB382</f>
        <v>#VALUE!</v>
      </c>
      <c r="U382" s="21" t="e">
        <f>IF(テーブル1[[#This Row],[利益]]="","",テーブル1[[#This Row],[利益]]/(テーブル1[[#This Row],[売上金額]]*テーブル1[[#This Row],[為替]]))</f>
        <v>#VALUE!</v>
      </c>
      <c r="V382" s="22"/>
      <c r="Z382" s="12" t="e">
        <f>テーブル1[[#This Row],[利益]]+(テーブル1[[#This Row],[仕入価格]]-(テーブル1[[#This Row],[仕入価格]]*0.925925925925926))</f>
        <v>#VALUE!</v>
      </c>
      <c r="AA382" s="12">
        <f>IF(テーブル1[[#This Row],[仕入先]]="楽天",F382*リスト!$E$12,IF(テーブル1[[#This Row],[仕入先]]="Yahooショップ",F382*リスト!$E$13,))</f>
        <v>0</v>
      </c>
      <c r="AB382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83" spans="1:28" x14ac:dyDescent="0.15">
      <c r="A383" s="2" t="str">
        <f t="shared" si="5"/>
        <v/>
      </c>
      <c r="C383" s="3"/>
      <c r="D383" s="3"/>
      <c r="E383" s="11"/>
      <c r="F383" s="4"/>
      <c r="G383" s="6"/>
      <c r="H383" s="6"/>
      <c r="I383" s="6" t="str">
        <f>IF(テーブル1[[#This Row],[商品価格]]="","",SUM(G383:H383))</f>
        <v/>
      </c>
      <c r="J383" s="7"/>
      <c r="K383" s="19" t="str">
        <f>IF(テーブル1[[#This Row],[商品価格]]="","",テーブル1[[#This Row],[商品価格]]*テーブル1[[#This Row],[落札手数料%]])</f>
        <v/>
      </c>
      <c r="L383" s="19" t="str">
        <f>IF(テーブル1[[#This Row],[送料]]="","",テーブル1[[#This Row],[送料]]*テーブル1[[#This Row],[落札手数料%]])</f>
        <v/>
      </c>
      <c r="M383" s="19" t="str">
        <f>IF(テーブル1[[#This Row],[売上金額]]="","",テーブル1[[#This Row],[売上金額]]*($Y$2/100)+0.3)</f>
        <v/>
      </c>
      <c r="N383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83" s="4"/>
      <c r="P383" s="20" t="str">
        <f>IF(テーブル1[[#This Row],[為替]]="","",テーブル1[[#This Row],[売上総計$]]*テーブル1[[#This Row],[為替]])</f>
        <v/>
      </c>
      <c r="Q383" s="4"/>
      <c r="R383" s="11"/>
      <c r="S383" s="18"/>
      <c r="T383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Row],[送料割引%]]/100))+AB383</f>
        <v>#VALUE!</v>
      </c>
      <c r="U383" s="21" t="e">
        <f>IF(テーブル1[[#This Row],[利益]]="","",テーブル1[[#This Row],[利益]]/(テーブル1[[#This Row],[売上金額]]*テーブル1[[#This Row],[為替]]))</f>
        <v>#VALUE!</v>
      </c>
      <c r="V383" s="22"/>
      <c r="Z383" s="12" t="e">
        <f>テーブル1[[#This Row],[利益]]+(テーブル1[[#This Row],[仕入価格]]-(テーブル1[[#This Row],[仕入価格]]*0.925925925925926))</f>
        <v>#VALUE!</v>
      </c>
      <c r="AA383" s="12">
        <f>IF(テーブル1[[#This Row],[仕入先]]="楽天",F383*リスト!$E$12,IF(テーブル1[[#This Row],[仕入先]]="Yahooショップ",F383*リスト!$E$13,))</f>
        <v>0</v>
      </c>
      <c r="AB383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84" spans="1:28" x14ac:dyDescent="0.15">
      <c r="A384" s="2" t="str">
        <f t="shared" si="5"/>
        <v/>
      </c>
      <c r="C384" s="3"/>
      <c r="D384" s="3"/>
      <c r="E384" s="11"/>
      <c r="F384" s="4"/>
      <c r="G384" s="6"/>
      <c r="H384" s="6"/>
      <c r="I384" s="6" t="str">
        <f>IF(テーブル1[[#This Row],[商品価格]]="","",SUM(G384:H384))</f>
        <v/>
      </c>
      <c r="J384" s="7"/>
      <c r="K384" s="19" t="str">
        <f>IF(テーブル1[[#This Row],[商品価格]]="","",テーブル1[[#This Row],[商品価格]]*テーブル1[[#This Row],[落札手数料%]])</f>
        <v/>
      </c>
      <c r="L384" s="19" t="str">
        <f>IF(テーブル1[[#This Row],[送料]]="","",テーブル1[[#This Row],[送料]]*テーブル1[[#This Row],[落札手数料%]])</f>
        <v/>
      </c>
      <c r="M384" s="19" t="str">
        <f>IF(テーブル1[[#This Row],[売上金額]]="","",テーブル1[[#This Row],[売上金額]]*($Y$2/100)+0.3)</f>
        <v/>
      </c>
      <c r="N384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84" s="4"/>
      <c r="P384" s="20" t="str">
        <f>IF(テーブル1[[#This Row],[為替]]="","",テーブル1[[#This Row],[売上総計$]]*テーブル1[[#This Row],[為替]])</f>
        <v/>
      </c>
      <c r="Q384" s="4"/>
      <c r="R384" s="11"/>
      <c r="S384" s="18"/>
      <c r="T384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Row],[送料割引%]]/100))+AB384</f>
        <v>#VALUE!</v>
      </c>
      <c r="U384" s="21" t="e">
        <f>IF(テーブル1[[#This Row],[利益]]="","",テーブル1[[#This Row],[利益]]/(テーブル1[[#This Row],[売上金額]]*テーブル1[[#This Row],[為替]]))</f>
        <v>#VALUE!</v>
      </c>
      <c r="V384" s="22"/>
      <c r="Z384" s="12" t="e">
        <f>テーブル1[[#This Row],[利益]]+(テーブル1[[#This Row],[仕入価格]]-(テーブル1[[#This Row],[仕入価格]]*0.925925925925926))</f>
        <v>#VALUE!</v>
      </c>
      <c r="AA384" s="12">
        <f>IF(テーブル1[[#This Row],[仕入先]]="楽天",F384*リスト!$E$12,IF(テーブル1[[#This Row],[仕入先]]="Yahooショップ",F384*リスト!$E$13,))</f>
        <v>0</v>
      </c>
      <c r="AB384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85" spans="1:28" x14ac:dyDescent="0.15">
      <c r="A385" s="2" t="str">
        <f t="shared" si="5"/>
        <v/>
      </c>
      <c r="C385" s="3"/>
      <c r="D385" s="3"/>
      <c r="E385" s="11"/>
      <c r="F385" s="4"/>
      <c r="G385" s="6"/>
      <c r="H385" s="6"/>
      <c r="I385" s="6" t="str">
        <f>IF(テーブル1[[#This Row],[商品価格]]="","",SUM(G385:H385))</f>
        <v/>
      </c>
      <c r="J385" s="7"/>
      <c r="K385" s="19" t="str">
        <f>IF(テーブル1[[#This Row],[商品価格]]="","",テーブル1[[#This Row],[商品価格]]*テーブル1[[#This Row],[落札手数料%]])</f>
        <v/>
      </c>
      <c r="L385" s="19" t="str">
        <f>IF(テーブル1[[#This Row],[送料]]="","",テーブル1[[#This Row],[送料]]*テーブル1[[#This Row],[落札手数料%]])</f>
        <v/>
      </c>
      <c r="M385" s="19" t="str">
        <f>IF(テーブル1[[#This Row],[売上金額]]="","",テーブル1[[#This Row],[売上金額]]*($Y$2/100)+0.3)</f>
        <v/>
      </c>
      <c r="N385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85" s="4"/>
      <c r="P385" s="20" t="str">
        <f>IF(テーブル1[[#This Row],[為替]]="","",テーブル1[[#This Row],[売上総計$]]*テーブル1[[#This Row],[為替]])</f>
        <v/>
      </c>
      <c r="Q385" s="4"/>
      <c r="R385" s="11"/>
      <c r="S385" s="18"/>
      <c r="T385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Row],[送料割引%]]/100))+AB385</f>
        <v>#VALUE!</v>
      </c>
      <c r="U385" s="21" t="e">
        <f>IF(テーブル1[[#This Row],[利益]]="","",テーブル1[[#This Row],[利益]]/(テーブル1[[#This Row],[売上金額]]*テーブル1[[#This Row],[為替]]))</f>
        <v>#VALUE!</v>
      </c>
      <c r="V385" s="22"/>
      <c r="Z385" s="12" t="e">
        <f>テーブル1[[#This Row],[利益]]+(テーブル1[[#This Row],[仕入価格]]-(テーブル1[[#This Row],[仕入価格]]*0.925925925925926))</f>
        <v>#VALUE!</v>
      </c>
      <c r="AA385" s="12">
        <f>IF(テーブル1[[#This Row],[仕入先]]="楽天",F385*リスト!$E$12,IF(テーブル1[[#This Row],[仕入先]]="Yahooショップ",F385*リスト!$E$13,))</f>
        <v>0</v>
      </c>
      <c r="AB385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86" spans="1:28" x14ac:dyDescent="0.15">
      <c r="A386" s="2" t="str">
        <f t="shared" ref="A386:A449" si="6">IF(B386="", "", ROW()-1)</f>
        <v/>
      </c>
      <c r="C386" s="3"/>
      <c r="D386" s="3"/>
      <c r="E386" s="11"/>
      <c r="F386" s="4"/>
      <c r="G386" s="6"/>
      <c r="H386" s="6"/>
      <c r="I386" s="6" t="str">
        <f>IF(テーブル1[[#This Row],[商品価格]]="","",SUM(G386:H386))</f>
        <v/>
      </c>
      <c r="J386" s="7"/>
      <c r="K386" s="19" t="str">
        <f>IF(テーブル1[[#This Row],[商品価格]]="","",テーブル1[[#This Row],[商品価格]]*テーブル1[[#This Row],[落札手数料%]])</f>
        <v/>
      </c>
      <c r="L386" s="19" t="str">
        <f>IF(テーブル1[[#This Row],[送料]]="","",テーブル1[[#This Row],[送料]]*テーブル1[[#This Row],[落札手数料%]])</f>
        <v/>
      </c>
      <c r="M386" s="19" t="str">
        <f>IF(テーブル1[[#This Row],[売上金額]]="","",テーブル1[[#This Row],[売上金額]]*($Y$2/100)+0.3)</f>
        <v/>
      </c>
      <c r="N386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86" s="4"/>
      <c r="P386" s="20" t="str">
        <f>IF(テーブル1[[#This Row],[為替]]="","",テーブル1[[#This Row],[売上総計$]]*テーブル1[[#This Row],[為替]])</f>
        <v/>
      </c>
      <c r="Q386" s="4"/>
      <c r="R386" s="11"/>
      <c r="S386" s="18"/>
      <c r="T386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Row],[送料割引%]]/100))+AB386</f>
        <v>#VALUE!</v>
      </c>
      <c r="U386" s="21" t="e">
        <f>IF(テーブル1[[#This Row],[利益]]="","",テーブル1[[#This Row],[利益]]/(テーブル1[[#This Row],[売上金額]]*テーブル1[[#This Row],[為替]]))</f>
        <v>#VALUE!</v>
      </c>
      <c r="V386" s="22"/>
      <c r="Z386" s="12" t="e">
        <f>テーブル1[[#This Row],[利益]]+(テーブル1[[#This Row],[仕入価格]]-(テーブル1[[#This Row],[仕入価格]]*0.925925925925926))</f>
        <v>#VALUE!</v>
      </c>
      <c r="AA386" s="12">
        <f>IF(テーブル1[[#This Row],[仕入先]]="楽天",F386*リスト!$E$12,IF(テーブル1[[#This Row],[仕入先]]="Yahooショップ",F386*リスト!$E$13,))</f>
        <v>0</v>
      </c>
      <c r="AB386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87" spans="1:28" x14ac:dyDescent="0.15">
      <c r="A387" s="2" t="str">
        <f t="shared" si="6"/>
        <v/>
      </c>
      <c r="C387" s="3"/>
      <c r="D387" s="3"/>
      <c r="E387" s="11"/>
      <c r="F387" s="4"/>
      <c r="G387" s="6"/>
      <c r="H387" s="6"/>
      <c r="I387" s="6" t="str">
        <f>IF(テーブル1[[#This Row],[商品価格]]="","",SUM(G387:H387))</f>
        <v/>
      </c>
      <c r="J387" s="7"/>
      <c r="K387" s="19" t="str">
        <f>IF(テーブル1[[#This Row],[商品価格]]="","",テーブル1[[#This Row],[商品価格]]*テーブル1[[#This Row],[落札手数料%]])</f>
        <v/>
      </c>
      <c r="L387" s="19" t="str">
        <f>IF(テーブル1[[#This Row],[送料]]="","",テーブル1[[#This Row],[送料]]*テーブル1[[#This Row],[落札手数料%]])</f>
        <v/>
      </c>
      <c r="M387" s="19" t="str">
        <f>IF(テーブル1[[#This Row],[売上金額]]="","",テーブル1[[#This Row],[売上金額]]*($Y$2/100)+0.3)</f>
        <v/>
      </c>
      <c r="N387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87" s="4"/>
      <c r="P387" s="20" t="str">
        <f>IF(テーブル1[[#This Row],[為替]]="","",テーブル1[[#This Row],[売上総計$]]*テーブル1[[#This Row],[為替]])</f>
        <v/>
      </c>
      <c r="Q387" s="4"/>
      <c r="R387" s="11"/>
      <c r="S387" s="18"/>
      <c r="T387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Row],[送料割引%]]/100))+AB387</f>
        <v>#VALUE!</v>
      </c>
      <c r="U387" s="21" t="e">
        <f>IF(テーブル1[[#This Row],[利益]]="","",テーブル1[[#This Row],[利益]]/(テーブル1[[#This Row],[売上金額]]*テーブル1[[#This Row],[為替]]))</f>
        <v>#VALUE!</v>
      </c>
      <c r="V387" s="22"/>
      <c r="Z387" s="12" t="e">
        <f>テーブル1[[#This Row],[利益]]+(テーブル1[[#This Row],[仕入価格]]-(テーブル1[[#This Row],[仕入価格]]*0.925925925925926))</f>
        <v>#VALUE!</v>
      </c>
      <c r="AA387" s="12">
        <f>IF(テーブル1[[#This Row],[仕入先]]="楽天",F387*リスト!$E$12,IF(テーブル1[[#This Row],[仕入先]]="Yahooショップ",F387*リスト!$E$13,))</f>
        <v>0</v>
      </c>
      <c r="AB387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88" spans="1:28" x14ac:dyDescent="0.15">
      <c r="A388" s="2" t="str">
        <f t="shared" si="6"/>
        <v/>
      </c>
      <c r="C388" s="3"/>
      <c r="D388" s="3"/>
      <c r="E388" s="11"/>
      <c r="F388" s="4"/>
      <c r="G388" s="6"/>
      <c r="H388" s="6"/>
      <c r="I388" s="6" t="str">
        <f>IF(テーブル1[[#This Row],[商品価格]]="","",SUM(G388:H388))</f>
        <v/>
      </c>
      <c r="J388" s="7"/>
      <c r="K388" s="19" t="str">
        <f>IF(テーブル1[[#This Row],[商品価格]]="","",テーブル1[[#This Row],[商品価格]]*テーブル1[[#This Row],[落札手数料%]])</f>
        <v/>
      </c>
      <c r="L388" s="19" t="str">
        <f>IF(テーブル1[[#This Row],[送料]]="","",テーブル1[[#This Row],[送料]]*テーブル1[[#This Row],[落札手数料%]])</f>
        <v/>
      </c>
      <c r="M388" s="19" t="str">
        <f>IF(テーブル1[[#This Row],[売上金額]]="","",テーブル1[[#This Row],[売上金額]]*($Y$2/100)+0.3)</f>
        <v/>
      </c>
      <c r="N388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88" s="4"/>
      <c r="P388" s="20" t="str">
        <f>IF(テーブル1[[#This Row],[為替]]="","",テーブル1[[#This Row],[売上総計$]]*テーブル1[[#This Row],[為替]])</f>
        <v/>
      </c>
      <c r="Q388" s="4"/>
      <c r="R388" s="11"/>
      <c r="S388" s="18"/>
      <c r="T388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Row],[送料割引%]]/100))+AB388</f>
        <v>#VALUE!</v>
      </c>
      <c r="U388" s="21" t="e">
        <f>IF(テーブル1[[#This Row],[利益]]="","",テーブル1[[#This Row],[利益]]/(テーブル1[[#This Row],[売上金額]]*テーブル1[[#This Row],[為替]]))</f>
        <v>#VALUE!</v>
      </c>
      <c r="V388" s="22"/>
      <c r="Z388" s="12" t="e">
        <f>テーブル1[[#This Row],[利益]]+(テーブル1[[#This Row],[仕入価格]]-(テーブル1[[#This Row],[仕入価格]]*0.925925925925926))</f>
        <v>#VALUE!</v>
      </c>
      <c r="AA388" s="12">
        <f>IF(テーブル1[[#This Row],[仕入先]]="楽天",F388*リスト!$E$12,IF(テーブル1[[#This Row],[仕入先]]="Yahooショップ",F388*リスト!$E$13,))</f>
        <v>0</v>
      </c>
      <c r="AB388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89" spans="1:28" x14ac:dyDescent="0.15">
      <c r="A389" s="2" t="str">
        <f t="shared" si="6"/>
        <v/>
      </c>
      <c r="C389" s="3"/>
      <c r="D389" s="3"/>
      <c r="E389" s="11"/>
      <c r="F389" s="4"/>
      <c r="G389" s="6"/>
      <c r="H389" s="6"/>
      <c r="I389" s="6" t="str">
        <f>IF(テーブル1[[#This Row],[商品価格]]="","",SUM(G389:H389))</f>
        <v/>
      </c>
      <c r="J389" s="7"/>
      <c r="K389" s="19" t="str">
        <f>IF(テーブル1[[#This Row],[商品価格]]="","",テーブル1[[#This Row],[商品価格]]*テーブル1[[#This Row],[落札手数料%]])</f>
        <v/>
      </c>
      <c r="L389" s="19" t="str">
        <f>IF(テーブル1[[#This Row],[送料]]="","",テーブル1[[#This Row],[送料]]*テーブル1[[#This Row],[落札手数料%]])</f>
        <v/>
      </c>
      <c r="M389" s="19" t="str">
        <f>IF(テーブル1[[#This Row],[売上金額]]="","",テーブル1[[#This Row],[売上金額]]*($Y$2/100)+0.3)</f>
        <v/>
      </c>
      <c r="N389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89" s="4"/>
      <c r="P389" s="20" t="str">
        <f>IF(テーブル1[[#This Row],[為替]]="","",テーブル1[[#This Row],[売上総計$]]*テーブル1[[#This Row],[為替]])</f>
        <v/>
      </c>
      <c r="Q389" s="4"/>
      <c r="R389" s="11"/>
      <c r="S389" s="18"/>
      <c r="T389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Row],[送料割引%]]/100))+AB389</f>
        <v>#VALUE!</v>
      </c>
      <c r="U389" s="21" t="e">
        <f>IF(テーブル1[[#This Row],[利益]]="","",テーブル1[[#This Row],[利益]]/(テーブル1[[#This Row],[売上金額]]*テーブル1[[#This Row],[為替]]))</f>
        <v>#VALUE!</v>
      </c>
      <c r="V389" s="22"/>
      <c r="Z389" s="12" t="e">
        <f>テーブル1[[#This Row],[利益]]+(テーブル1[[#This Row],[仕入価格]]-(テーブル1[[#This Row],[仕入価格]]*0.925925925925926))</f>
        <v>#VALUE!</v>
      </c>
      <c r="AA389" s="12">
        <f>IF(テーブル1[[#This Row],[仕入先]]="楽天",F389*リスト!$E$12,IF(テーブル1[[#This Row],[仕入先]]="Yahooショップ",F389*リスト!$E$13,))</f>
        <v>0</v>
      </c>
      <c r="AB389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90" spans="1:28" x14ac:dyDescent="0.15">
      <c r="A390" s="2" t="str">
        <f t="shared" si="6"/>
        <v/>
      </c>
      <c r="C390" s="3"/>
      <c r="D390" s="3"/>
      <c r="E390" s="11"/>
      <c r="F390" s="4"/>
      <c r="G390" s="6"/>
      <c r="H390" s="6"/>
      <c r="I390" s="6" t="str">
        <f>IF(テーブル1[[#This Row],[商品価格]]="","",SUM(G390:H390))</f>
        <v/>
      </c>
      <c r="J390" s="7"/>
      <c r="K390" s="19" t="str">
        <f>IF(テーブル1[[#This Row],[商品価格]]="","",テーブル1[[#This Row],[商品価格]]*テーブル1[[#This Row],[落札手数料%]])</f>
        <v/>
      </c>
      <c r="L390" s="19" t="str">
        <f>IF(テーブル1[[#This Row],[送料]]="","",テーブル1[[#This Row],[送料]]*テーブル1[[#This Row],[落札手数料%]])</f>
        <v/>
      </c>
      <c r="M390" s="19" t="str">
        <f>IF(テーブル1[[#This Row],[売上金額]]="","",テーブル1[[#This Row],[売上金額]]*($Y$2/100)+0.3)</f>
        <v/>
      </c>
      <c r="N390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90" s="4"/>
      <c r="P390" s="20" t="str">
        <f>IF(テーブル1[[#This Row],[為替]]="","",テーブル1[[#This Row],[売上総計$]]*テーブル1[[#This Row],[為替]])</f>
        <v/>
      </c>
      <c r="Q390" s="4"/>
      <c r="R390" s="11"/>
      <c r="S390" s="18"/>
      <c r="T390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Row],[送料割引%]]/100))+AB390</f>
        <v>#VALUE!</v>
      </c>
      <c r="U390" s="21" t="e">
        <f>IF(テーブル1[[#This Row],[利益]]="","",テーブル1[[#This Row],[利益]]/(テーブル1[[#This Row],[売上金額]]*テーブル1[[#This Row],[為替]]))</f>
        <v>#VALUE!</v>
      </c>
      <c r="V390" s="22"/>
      <c r="Z390" s="12" t="e">
        <f>テーブル1[[#This Row],[利益]]+(テーブル1[[#This Row],[仕入価格]]-(テーブル1[[#This Row],[仕入価格]]*0.925925925925926))</f>
        <v>#VALUE!</v>
      </c>
      <c r="AA390" s="12">
        <f>IF(テーブル1[[#This Row],[仕入先]]="楽天",F390*リスト!$E$12,IF(テーブル1[[#This Row],[仕入先]]="Yahooショップ",F390*リスト!$E$13,))</f>
        <v>0</v>
      </c>
      <c r="AB390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91" spans="1:28" x14ac:dyDescent="0.15">
      <c r="A391" s="2" t="str">
        <f t="shared" si="6"/>
        <v/>
      </c>
      <c r="C391" s="3"/>
      <c r="D391" s="3"/>
      <c r="E391" s="11"/>
      <c r="F391" s="4"/>
      <c r="G391" s="6"/>
      <c r="H391" s="6"/>
      <c r="I391" s="6" t="str">
        <f>IF(テーブル1[[#This Row],[商品価格]]="","",SUM(G391:H391))</f>
        <v/>
      </c>
      <c r="J391" s="7"/>
      <c r="K391" s="19" t="str">
        <f>IF(テーブル1[[#This Row],[商品価格]]="","",テーブル1[[#This Row],[商品価格]]*テーブル1[[#This Row],[落札手数料%]])</f>
        <v/>
      </c>
      <c r="L391" s="19" t="str">
        <f>IF(テーブル1[[#This Row],[送料]]="","",テーブル1[[#This Row],[送料]]*テーブル1[[#This Row],[落札手数料%]])</f>
        <v/>
      </c>
      <c r="M391" s="19" t="str">
        <f>IF(テーブル1[[#This Row],[売上金額]]="","",テーブル1[[#This Row],[売上金額]]*($Y$2/100)+0.3)</f>
        <v/>
      </c>
      <c r="N391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91" s="4"/>
      <c r="P391" s="20" t="str">
        <f>IF(テーブル1[[#This Row],[為替]]="","",テーブル1[[#This Row],[売上総計$]]*テーブル1[[#This Row],[為替]])</f>
        <v/>
      </c>
      <c r="Q391" s="4"/>
      <c r="R391" s="11"/>
      <c r="S391" s="18"/>
      <c r="T391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Row],[送料割引%]]/100))+AB391</f>
        <v>#VALUE!</v>
      </c>
      <c r="U391" s="21" t="e">
        <f>IF(テーブル1[[#This Row],[利益]]="","",テーブル1[[#This Row],[利益]]/(テーブル1[[#This Row],[売上金額]]*テーブル1[[#This Row],[為替]]))</f>
        <v>#VALUE!</v>
      </c>
      <c r="V391" s="22"/>
      <c r="Z391" s="12" t="e">
        <f>テーブル1[[#This Row],[利益]]+(テーブル1[[#This Row],[仕入価格]]-(テーブル1[[#This Row],[仕入価格]]*0.925925925925926))</f>
        <v>#VALUE!</v>
      </c>
      <c r="AA391" s="12">
        <f>IF(テーブル1[[#This Row],[仕入先]]="楽天",F391*リスト!$E$12,IF(テーブル1[[#This Row],[仕入先]]="Yahooショップ",F391*リスト!$E$13,))</f>
        <v>0</v>
      </c>
      <c r="AB391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92" spans="1:28" x14ac:dyDescent="0.15">
      <c r="A392" s="2" t="str">
        <f t="shared" si="6"/>
        <v/>
      </c>
      <c r="C392" s="3"/>
      <c r="D392" s="3"/>
      <c r="E392" s="11"/>
      <c r="F392" s="4"/>
      <c r="G392" s="6"/>
      <c r="H392" s="6"/>
      <c r="I392" s="6" t="str">
        <f>IF(テーブル1[[#This Row],[商品価格]]="","",SUM(G392:H392))</f>
        <v/>
      </c>
      <c r="J392" s="7"/>
      <c r="K392" s="19" t="str">
        <f>IF(テーブル1[[#This Row],[商品価格]]="","",テーブル1[[#This Row],[商品価格]]*テーブル1[[#This Row],[落札手数料%]])</f>
        <v/>
      </c>
      <c r="L392" s="19" t="str">
        <f>IF(テーブル1[[#This Row],[送料]]="","",テーブル1[[#This Row],[送料]]*テーブル1[[#This Row],[落札手数料%]])</f>
        <v/>
      </c>
      <c r="M392" s="19" t="str">
        <f>IF(テーブル1[[#This Row],[売上金額]]="","",テーブル1[[#This Row],[売上金額]]*($Y$2/100)+0.3)</f>
        <v/>
      </c>
      <c r="N392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92" s="4"/>
      <c r="P392" s="20" t="str">
        <f>IF(テーブル1[[#This Row],[為替]]="","",テーブル1[[#This Row],[売上総計$]]*テーブル1[[#This Row],[為替]])</f>
        <v/>
      </c>
      <c r="Q392" s="4"/>
      <c r="R392" s="11"/>
      <c r="S392" s="18"/>
      <c r="T392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Row],[送料割引%]]/100))+AB392</f>
        <v>#VALUE!</v>
      </c>
      <c r="U392" s="21" t="e">
        <f>IF(テーブル1[[#This Row],[利益]]="","",テーブル1[[#This Row],[利益]]/(テーブル1[[#This Row],[売上金額]]*テーブル1[[#This Row],[為替]]))</f>
        <v>#VALUE!</v>
      </c>
      <c r="V392" s="22"/>
      <c r="Z392" s="12" t="e">
        <f>テーブル1[[#This Row],[利益]]+(テーブル1[[#This Row],[仕入価格]]-(テーブル1[[#This Row],[仕入価格]]*0.925925925925926))</f>
        <v>#VALUE!</v>
      </c>
      <c r="AA392" s="12">
        <f>IF(テーブル1[[#This Row],[仕入先]]="楽天",F392*リスト!$E$12,IF(テーブル1[[#This Row],[仕入先]]="Yahooショップ",F392*リスト!$E$13,))</f>
        <v>0</v>
      </c>
      <c r="AB392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93" spans="1:28" x14ac:dyDescent="0.15">
      <c r="A393" s="2" t="str">
        <f t="shared" si="6"/>
        <v/>
      </c>
      <c r="C393" s="3"/>
      <c r="D393" s="3"/>
      <c r="E393" s="11"/>
      <c r="F393" s="4"/>
      <c r="G393" s="6"/>
      <c r="H393" s="6"/>
      <c r="I393" s="6" t="str">
        <f>IF(テーブル1[[#This Row],[商品価格]]="","",SUM(G393:H393))</f>
        <v/>
      </c>
      <c r="J393" s="7"/>
      <c r="K393" s="19" t="str">
        <f>IF(テーブル1[[#This Row],[商品価格]]="","",テーブル1[[#This Row],[商品価格]]*テーブル1[[#This Row],[落札手数料%]])</f>
        <v/>
      </c>
      <c r="L393" s="19" t="str">
        <f>IF(テーブル1[[#This Row],[送料]]="","",テーブル1[[#This Row],[送料]]*テーブル1[[#This Row],[落札手数料%]])</f>
        <v/>
      </c>
      <c r="M393" s="19" t="str">
        <f>IF(テーブル1[[#This Row],[売上金額]]="","",テーブル1[[#This Row],[売上金額]]*($Y$2/100)+0.3)</f>
        <v/>
      </c>
      <c r="N393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93" s="4"/>
      <c r="P393" s="20" t="str">
        <f>IF(テーブル1[[#This Row],[為替]]="","",テーブル1[[#This Row],[売上総計$]]*テーブル1[[#This Row],[為替]])</f>
        <v/>
      </c>
      <c r="Q393" s="4"/>
      <c r="R393" s="11"/>
      <c r="S393" s="18"/>
      <c r="T393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Row],[送料割引%]]/100))+AB393</f>
        <v>#VALUE!</v>
      </c>
      <c r="U393" s="21" t="e">
        <f>IF(テーブル1[[#This Row],[利益]]="","",テーブル1[[#This Row],[利益]]/(テーブル1[[#This Row],[売上金額]]*テーブル1[[#This Row],[為替]]))</f>
        <v>#VALUE!</v>
      </c>
      <c r="V393" s="22"/>
      <c r="Z393" s="12" t="e">
        <f>テーブル1[[#This Row],[利益]]+(テーブル1[[#This Row],[仕入価格]]-(テーブル1[[#This Row],[仕入価格]]*0.925925925925926))</f>
        <v>#VALUE!</v>
      </c>
      <c r="AA393" s="12">
        <f>IF(テーブル1[[#This Row],[仕入先]]="楽天",F393*リスト!$E$12,IF(テーブル1[[#This Row],[仕入先]]="Yahooショップ",F393*リスト!$E$13,))</f>
        <v>0</v>
      </c>
      <c r="AB393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94" spans="1:28" x14ac:dyDescent="0.15">
      <c r="A394" s="2" t="str">
        <f t="shared" si="6"/>
        <v/>
      </c>
      <c r="C394" s="3"/>
      <c r="D394" s="3"/>
      <c r="E394" s="11"/>
      <c r="F394" s="4"/>
      <c r="G394" s="6"/>
      <c r="H394" s="6"/>
      <c r="I394" s="6" t="str">
        <f>IF(テーブル1[[#This Row],[商品価格]]="","",SUM(G394:H394))</f>
        <v/>
      </c>
      <c r="J394" s="7"/>
      <c r="K394" s="19" t="str">
        <f>IF(テーブル1[[#This Row],[商品価格]]="","",テーブル1[[#This Row],[商品価格]]*テーブル1[[#This Row],[落札手数料%]])</f>
        <v/>
      </c>
      <c r="L394" s="19" t="str">
        <f>IF(テーブル1[[#This Row],[送料]]="","",テーブル1[[#This Row],[送料]]*テーブル1[[#This Row],[落札手数料%]])</f>
        <v/>
      </c>
      <c r="M394" s="19" t="str">
        <f>IF(テーブル1[[#This Row],[売上金額]]="","",テーブル1[[#This Row],[売上金額]]*($Y$2/100)+0.3)</f>
        <v/>
      </c>
      <c r="N394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94" s="4"/>
      <c r="P394" s="20" t="str">
        <f>IF(テーブル1[[#This Row],[為替]]="","",テーブル1[[#This Row],[売上総計$]]*テーブル1[[#This Row],[為替]])</f>
        <v/>
      </c>
      <c r="Q394" s="4"/>
      <c r="R394" s="11"/>
      <c r="S394" s="18"/>
      <c r="T394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Row],[送料割引%]]/100))+AB394</f>
        <v>#VALUE!</v>
      </c>
      <c r="U394" s="21" t="e">
        <f>IF(テーブル1[[#This Row],[利益]]="","",テーブル1[[#This Row],[利益]]/(テーブル1[[#This Row],[売上金額]]*テーブル1[[#This Row],[為替]]))</f>
        <v>#VALUE!</v>
      </c>
      <c r="V394" s="22"/>
      <c r="Z394" s="12" t="e">
        <f>テーブル1[[#This Row],[利益]]+(テーブル1[[#This Row],[仕入価格]]-(テーブル1[[#This Row],[仕入価格]]*0.925925925925926))</f>
        <v>#VALUE!</v>
      </c>
      <c r="AA394" s="12">
        <f>IF(テーブル1[[#This Row],[仕入先]]="楽天",F394*リスト!$E$12,IF(テーブル1[[#This Row],[仕入先]]="Yahooショップ",F394*リスト!$E$13,))</f>
        <v>0</v>
      </c>
      <c r="AB394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95" spans="1:28" x14ac:dyDescent="0.15">
      <c r="A395" s="2" t="str">
        <f t="shared" si="6"/>
        <v/>
      </c>
      <c r="C395" s="3"/>
      <c r="D395" s="3"/>
      <c r="E395" s="11"/>
      <c r="F395" s="4"/>
      <c r="G395" s="6"/>
      <c r="H395" s="6"/>
      <c r="I395" s="6" t="str">
        <f>IF(テーブル1[[#This Row],[商品価格]]="","",SUM(G395:H395))</f>
        <v/>
      </c>
      <c r="J395" s="7"/>
      <c r="K395" s="19" t="str">
        <f>IF(テーブル1[[#This Row],[商品価格]]="","",テーブル1[[#This Row],[商品価格]]*テーブル1[[#This Row],[落札手数料%]])</f>
        <v/>
      </c>
      <c r="L395" s="19" t="str">
        <f>IF(テーブル1[[#This Row],[送料]]="","",テーブル1[[#This Row],[送料]]*テーブル1[[#This Row],[落札手数料%]])</f>
        <v/>
      </c>
      <c r="M395" s="19" t="str">
        <f>IF(テーブル1[[#This Row],[売上金額]]="","",テーブル1[[#This Row],[売上金額]]*($Y$2/100)+0.3)</f>
        <v/>
      </c>
      <c r="N395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95" s="4"/>
      <c r="P395" s="20" t="str">
        <f>IF(テーブル1[[#This Row],[為替]]="","",テーブル1[[#This Row],[売上総計$]]*テーブル1[[#This Row],[為替]])</f>
        <v/>
      </c>
      <c r="Q395" s="4"/>
      <c r="R395" s="11"/>
      <c r="S395" s="18"/>
      <c r="T395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Row],[送料割引%]]/100))+AB395</f>
        <v>#VALUE!</v>
      </c>
      <c r="U395" s="21" t="e">
        <f>IF(テーブル1[[#This Row],[利益]]="","",テーブル1[[#This Row],[利益]]/(テーブル1[[#This Row],[売上金額]]*テーブル1[[#This Row],[為替]]))</f>
        <v>#VALUE!</v>
      </c>
      <c r="V395" s="22"/>
      <c r="Z395" s="12" t="e">
        <f>テーブル1[[#This Row],[利益]]+(テーブル1[[#This Row],[仕入価格]]-(テーブル1[[#This Row],[仕入価格]]*0.925925925925926))</f>
        <v>#VALUE!</v>
      </c>
      <c r="AA395" s="12">
        <f>IF(テーブル1[[#This Row],[仕入先]]="楽天",F395*リスト!$E$12,IF(テーブル1[[#This Row],[仕入先]]="Yahooショップ",F395*リスト!$E$13,))</f>
        <v>0</v>
      </c>
      <c r="AB395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96" spans="1:28" x14ac:dyDescent="0.15">
      <c r="A396" s="2" t="str">
        <f t="shared" si="6"/>
        <v/>
      </c>
      <c r="C396" s="3"/>
      <c r="D396" s="3"/>
      <c r="E396" s="11"/>
      <c r="F396" s="4"/>
      <c r="G396" s="6"/>
      <c r="H396" s="6"/>
      <c r="I396" s="6" t="str">
        <f>IF(テーブル1[[#This Row],[商品価格]]="","",SUM(G396:H396))</f>
        <v/>
      </c>
      <c r="J396" s="7"/>
      <c r="K396" s="19" t="str">
        <f>IF(テーブル1[[#This Row],[商品価格]]="","",テーブル1[[#This Row],[商品価格]]*テーブル1[[#This Row],[落札手数料%]])</f>
        <v/>
      </c>
      <c r="L396" s="19" t="str">
        <f>IF(テーブル1[[#This Row],[送料]]="","",テーブル1[[#This Row],[送料]]*テーブル1[[#This Row],[落札手数料%]])</f>
        <v/>
      </c>
      <c r="M396" s="19" t="str">
        <f>IF(テーブル1[[#This Row],[売上金額]]="","",テーブル1[[#This Row],[売上金額]]*($Y$2/100)+0.3)</f>
        <v/>
      </c>
      <c r="N396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96" s="4"/>
      <c r="P396" s="20" t="str">
        <f>IF(テーブル1[[#This Row],[為替]]="","",テーブル1[[#This Row],[売上総計$]]*テーブル1[[#This Row],[為替]])</f>
        <v/>
      </c>
      <c r="Q396" s="4"/>
      <c r="R396" s="11"/>
      <c r="S396" s="18"/>
      <c r="T396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Row],[送料割引%]]/100))+AB396</f>
        <v>#VALUE!</v>
      </c>
      <c r="U396" s="21" t="e">
        <f>IF(テーブル1[[#This Row],[利益]]="","",テーブル1[[#This Row],[利益]]/(テーブル1[[#This Row],[売上金額]]*テーブル1[[#This Row],[為替]]))</f>
        <v>#VALUE!</v>
      </c>
      <c r="V396" s="22"/>
      <c r="Z396" s="12" t="e">
        <f>テーブル1[[#This Row],[利益]]+(テーブル1[[#This Row],[仕入価格]]-(テーブル1[[#This Row],[仕入価格]]*0.925925925925926))</f>
        <v>#VALUE!</v>
      </c>
      <c r="AA396" s="12">
        <f>IF(テーブル1[[#This Row],[仕入先]]="楽天",F396*リスト!$E$12,IF(テーブル1[[#This Row],[仕入先]]="Yahooショップ",F396*リスト!$E$13,))</f>
        <v>0</v>
      </c>
      <c r="AB396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97" spans="1:28" x14ac:dyDescent="0.15">
      <c r="A397" s="2" t="str">
        <f t="shared" si="6"/>
        <v/>
      </c>
      <c r="C397" s="3"/>
      <c r="D397" s="3"/>
      <c r="E397" s="11"/>
      <c r="F397" s="4"/>
      <c r="G397" s="6"/>
      <c r="H397" s="6"/>
      <c r="I397" s="6" t="str">
        <f>IF(テーブル1[[#This Row],[商品価格]]="","",SUM(G397:H397))</f>
        <v/>
      </c>
      <c r="J397" s="7"/>
      <c r="K397" s="19" t="str">
        <f>IF(テーブル1[[#This Row],[商品価格]]="","",テーブル1[[#This Row],[商品価格]]*テーブル1[[#This Row],[落札手数料%]])</f>
        <v/>
      </c>
      <c r="L397" s="19" t="str">
        <f>IF(テーブル1[[#This Row],[送料]]="","",テーブル1[[#This Row],[送料]]*テーブル1[[#This Row],[落札手数料%]])</f>
        <v/>
      </c>
      <c r="M397" s="19" t="str">
        <f>IF(テーブル1[[#This Row],[売上金額]]="","",テーブル1[[#This Row],[売上金額]]*($Y$2/100)+0.3)</f>
        <v/>
      </c>
      <c r="N397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97" s="4"/>
      <c r="P397" s="20" t="str">
        <f>IF(テーブル1[[#This Row],[為替]]="","",テーブル1[[#This Row],[売上総計$]]*テーブル1[[#This Row],[為替]])</f>
        <v/>
      </c>
      <c r="Q397" s="4"/>
      <c r="R397" s="11"/>
      <c r="S397" s="18"/>
      <c r="T397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Row],[送料割引%]]/100))+AB397</f>
        <v>#VALUE!</v>
      </c>
      <c r="U397" s="21" t="e">
        <f>IF(テーブル1[[#This Row],[利益]]="","",テーブル1[[#This Row],[利益]]/(テーブル1[[#This Row],[売上金額]]*テーブル1[[#This Row],[為替]]))</f>
        <v>#VALUE!</v>
      </c>
      <c r="V397" s="22"/>
      <c r="Z397" s="12" t="e">
        <f>テーブル1[[#This Row],[利益]]+(テーブル1[[#This Row],[仕入価格]]-(テーブル1[[#This Row],[仕入価格]]*0.925925925925926))</f>
        <v>#VALUE!</v>
      </c>
      <c r="AA397" s="12">
        <f>IF(テーブル1[[#This Row],[仕入先]]="楽天",F397*リスト!$E$12,IF(テーブル1[[#This Row],[仕入先]]="Yahooショップ",F397*リスト!$E$13,))</f>
        <v>0</v>
      </c>
      <c r="AB397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98" spans="1:28" x14ac:dyDescent="0.15">
      <c r="A398" s="2" t="str">
        <f t="shared" si="6"/>
        <v/>
      </c>
      <c r="C398" s="3"/>
      <c r="D398" s="3"/>
      <c r="E398" s="11"/>
      <c r="F398" s="4"/>
      <c r="G398" s="6"/>
      <c r="H398" s="6"/>
      <c r="I398" s="6" t="str">
        <f>IF(テーブル1[[#This Row],[商品価格]]="","",SUM(G398:H398))</f>
        <v/>
      </c>
      <c r="J398" s="7"/>
      <c r="K398" s="19" t="str">
        <f>IF(テーブル1[[#This Row],[商品価格]]="","",テーブル1[[#This Row],[商品価格]]*テーブル1[[#This Row],[落札手数料%]])</f>
        <v/>
      </c>
      <c r="L398" s="19" t="str">
        <f>IF(テーブル1[[#This Row],[送料]]="","",テーブル1[[#This Row],[送料]]*テーブル1[[#This Row],[落札手数料%]])</f>
        <v/>
      </c>
      <c r="M398" s="19" t="str">
        <f>IF(テーブル1[[#This Row],[売上金額]]="","",テーブル1[[#This Row],[売上金額]]*($Y$2/100)+0.3)</f>
        <v/>
      </c>
      <c r="N398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98" s="4"/>
      <c r="P398" s="20" t="str">
        <f>IF(テーブル1[[#This Row],[為替]]="","",テーブル1[[#This Row],[売上総計$]]*テーブル1[[#This Row],[為替]])</f>
        <v/>
      </c>
      <c r="Q398" s="4"/>
      <c r="R398" s="11"/>
      <c r="S398" s="18"/>
      <c r="T398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Row],[送料割引%]]/100))+AB398</f>
        <v>#VALUE!</v>
      </c>
      <c r="U398" s="21" t="e">
        <f>IF(テーブル1[[#This Row],[利益]]="","",テーブル1[[#This Row],[利益]]/(テーブル1[[#This Row],[売上金額]]*テーブル1[[#This Row],[為替]]))</f>
        <v>#VALUE!</v>
      </c>
      <c r="V398" s="22"/>
      <c r="Z398" s="12" t="e">
        <f>テーブル1[[#This Row],[利益]]+(テーブル1[[#This Row],[仕入価格]]-(テーブル1[[#This Row],[仕入価格]]*0.925925925925926))</f>
        <v>#VALUE!</v>
      </c>
      <c r="AA398" s="12">
        <f>IF(テーブル1[[#This Row],[仕入先]]="楽天",F398*リスト!$E$12,IF(テーブル1[[#This Row],[仕入先]]="Yahooショップ",F398*リスト!$E$13,))</f>
        <v>0</v>
      </c>
      <c r="AB398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399" spans="1:28" x14ac:dyDescent="0.15">
      <c r="A399" s="2" t="str">
        <f t="shared" si="6"/>
        <v/>
      </c>
      <c r="C399" s="3"/>
      <c r="D399" s="3"/>
      <c r="E399" s="11"/>
      <c r="F399" s="4"/>
      <c r="G399" s="6"/>
      <c r="H399" s="6"/>
      <c r="I399" s="6" t="str">
        <f>IF(テーブル1[[#This Row],[商品価格]]="","",SUM(G399:H399))</f>
        <v/>
      </c>
      <c r="J399" s="7"/>
      <c r="K399" s="19" t="str">
        <f>IF(テーブル1[[#This Row],[商品価格]]="","",テーブル1[[#This Row],[商品価格]]*テーブル1[[#This Row],[落札手数料%]])</f>
        <v/>
      </c>
      <c r="L399" s="19" t="str">
        <f>IF(テーブル1[[#This Row],[送料]]="","",テーブル1[[#This Row],[送料]]*テーブル1[[#This Row],[落札手数料%]])</f>
        <v/>
      </c>
      <c r="M399" s="19" t="str">
        <f>IF(テーブル1[[#This Row],[売上金額]]="","",テーブル1[[#This Row],[売上金額]]*($Y$2/100)+0.3)</f>
        <v/>
      </c>
      <c r="N399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399" s="4"/>
      <c r="P399" s="20" t="str">
        <f>IF(テーブル1[[#This Row],[為替]]="","",テーブル1[[#This Row],[売上総計$]]*テーブル1[[#This Row],[為替]])</f>
        <v/>
      </c>
      <c r="Q399" s="4"/>
      <c r="R399" s="11"/>
      <c r="S399" s="18"/>
      <c r="T399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Row],[送料割引%]]/100))+AB399</f>
        <v>#VALUE!</v>
      </c>
      <c r="U399" s="21" t="e">
        <f>IF(テーブル1[[#This Row],[利益]]="","",テーブル1[[#This Row],[利益]]/(テーブル1[[#This Row],[売上金額]]*テーブル1[[#This Row],[為替]]))</f>
        <v>#VALUE!</v>
      </c>
      <c r="V399" s="22"/>
      <c r="Z399" s="12" t="e">
        <f>テーブル1[[#This Row],[利益]]+(テーブル1[[#This Row],[仕入価格]]-(テーブル1[[#This Row],[仕入価格]]*0.925925925925926))</f>
        <v>#VALUE!</v>
      </c>
      <c r="AA399" s="12">
        <f>IF(テーブル1[[#This Row],[仕入先]]="楽天",F399*リスト!$E$12,IF(テーブル1[[#This Row],[仕入先]]="Yahooショップ",F399*リスト!$E$13,))</f>
        <v>0</v>
      </c>
      <c r="AB399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00" spans="1:28" x14ac:dyDescent="0.15">
      <c r="A400" s="2" t="str">
        <f t="shared" si="6"/>
        <v/>
      </c>
      <c r="C400" s="3"/>
      <c r="D400" s="3"/>
      <c r="E400" s="11"/>
      <c r="F400" s="4"/>
      <c r="G400" s="6"/>
      <c r="H400" s="6"/>
      <c r="I400" s="6" t="str">
        <f>IF(テーブル1[[#This Row],[商品価格]]="","",SUM(G400:H400))</f>
        <v/>
      </c>
      <c r="J400" s="7"/>
      <c r="K400" s="19" t="str">
        <f>IF(テーブル1[[#This Row],[商品価格]]="","",テーブル1[[#This Row],[商品価格]]*テーブル1[[#This Row],[落札手数料%]])</f>
        <v/>
      </c>
      <c r="L400" s="19" t="str">
        <f>IF(テーブル1[[#This Row],[送料]]="","",テーブル1[[#This Row],[送料]]*テーブル1[[#This Row],[落札手数料%]])</f>
        <v/>
      </c>
      <c r="M400" s="19" t="str">
        <f>IF(テーブル1[[#This Row],[売上金額]]="","",テーブル1[[#This Row],[売上金額]]*($Y$2/100)+0.3)</f>
        <v/>
      </c>
      <c r="N400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00" s="4"/>
      <c r="P400" s="20" t="str">
        <f>IF(テーブル1[[#This Row],[為替]]="","",テーブル1[[#This Row],[売上総計$]]*テーブル1[[#This Row],[為替]])</f>
        <v/>
      </c>
      <c r="Q400" s="4"/>
      <c r="R400" s="11"/>
      <c r="S400" s="18"/>
      <c r="T400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Row],[送料割引%]]/100))+AB400</f>
        <v>#VALUE!</v>
      </c>
      <c r="U400" s="21" t="e">
        <f>IF(テーブル1[[#This Row],[利益]]="","",テーブル1[[#This Row],[利益]]/(テーブル1[[#This Row],[売上金額]]*テーブル1[[#This Row],[為替]]))</f>
        <v>#VALUE!</v>
      </c>
      <c r="V400" s="22"/>
      <c r="Z400" s="12" t="e">
        <f>テーブル1[[#This Row],[利益]]+(テーブル1[[#This Row],[仕入価格]]-(テーブル1[[#This Row],[仕入価格]]*0.925925925925926))</f>
        <v>#VALUE!</v>
      </c>
      <c r="AA400" s="12">
        <f>IF(テーブル1[[#This Row],[仕入先]]="楽天",F400*リスト!$E$12,IF(テーブル1[[#This Row],[仕入先]]="Yahooショップ",F400*リスト!$E$13,))</f>
        <v>0</v>
      </c>
      <c r="AB400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01" spans="1:28" x14ac:dyDescent="0.15">
      <c r="A401" s="2" t="str">
        <f t="shared" si="6"/>
        <v/>
      </c>
      <c r="C401" s="3"/>
      <c r="D401" s="3"/>
      <c r="E401" s="11"/>
      <c r="F401" s="4"/>
      <c r="G401" s="6"/>
      <c r="H401" s="6"/>
      <c r="I401" s="6" t="str">
        <f>IF(テーブル1[[#This Row],[商品価格]]="","",SUM(G401:H401))</f>
        <v/>
      </c>
      <c r="J401" s="7"/>
      <c r="K401" s="19" t="str">
        <f>IF(テーブル1[[#This Row],[商品価格]]="","",テーブル1[[#This Row],[商品価格]]*テーブル1[[#This Row],[落札手数料%]])</f>
        <v/>
      </c>
      <c r="L401" s="19" t="str">
        <f>IF(テーブル1[[#This Row],[送料]]="","",テーブル1[[#This Row],[送料]]*テーブル1[[#This Row],[落札手数料%]])</f>
        <v/>
      </c>
      <c r="M401" s="19" t="str">
        <f>IF(テーブル1[[#This Row],[売上金額]]="","",テーブル1[[#This Row],[売上金額]]*($Y$2/100)+0.3)</f>
        <v/>
      </c>
      <c r="N401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01" s="4"/>
      <c r="P401" s="20" t="str">
        <f>IF(テーブル1[[#This Row],[為替]]="","",テーブル1[[#This Row],[売上総計$]]*テーブル1[[#This Row],[為替]])</f>
        <v/>
      </c>
      <c r="Q401" s="4"/>
      <c r="R401" s="11"/>
      <c r="S401" s="18"/>
      <c r="T401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Row],[送料割引%]]/100))+AB401</f>
        <v>#VALUE!</v>
      </c>
      <c r="U401" s="21" t="e">
        <f>IF(テーブル1[[#This Row],[利益]]="","",テーブル1[[#This Row],[利益]]/(テーブル1[[#This Row],[売上金額]]*テーブル1[[#This Row],[為替]]))</f>
        <v>#VALUE!</v>
      </c>
      <c r="V401" s="22"/>
      <c r="Z401" s="12" t="e">
        <f>テーブル1[[#This Row],[利益]]+(テーブル1[[#This Row],[仕入価格]]-(テーブル1[[#This Row],[仕入価格]]*0.925925925925926))</f>
        <v>#VALUE!</v>
      </c>
      <c r="AA401" s="12">
        <f>IF(テーブル1[[#This Row],[仕入先]]="楽天",F401*リスト!$E$12,IF(テーブル1[[#This Row],[仕入先]]="Yahooショップ",F401*リスト!$E$13,))</f>
        <v>0</v>
      </c>
      <c r="AB401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02" spans="1:28" x14ac:dyDescent="0.15">
      <c r="A402" s="2" t="str">
        <f t="shared" si="6"/>
        <v/>
      </c>
      <c r="C402" s="3"/>
      <c r="D402" s="3"/>
      <c r="E402" s="11"/>
      <c r="F402" s="4"/>
      <c r="G402" s="6"/>
      <c r="H402" s="6"/>
      <c r="I402" s="6" t="str">
        <f>IF(テーブル1[[#This Row],[商品価格]]="","",SUM(G402:H402))</f>
        <v/>
      </c>
      <c r="J402" s="7"/>
      <c r="K402" s="19" t="str">
        <f>IF(テーブル1[[#This Row],[商品価格]]="","",テーブル1[[#This Row],[商品価格]]*テーブル1[[#This Row],[落札手数料%]])</f>
        <v/>
      </c>
      <c r="L402" s="19" t="str">
        <f>IF(テーブル1[[#This Row],[送料]]="","",テーブル1[[#This Row],[送料]]*テーブル1[[#This Row],[落札手数料%]])</f>
        <v/>
      </c>
      <c r="M402" s="19" t="str">
        <f>IF(テーブル1[[#This Row],[売上金額]]="","",テーブル1[[#This Row],[売上金額]]*($Y$2/100)+0.3)</f>
        <v/>
      </c>
      <c r="N402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02" s="4"/>
      <c r="P402" s="20" t="str">
        <f>IF(テーブル1[[#This Row],[為替]]="","",テーブル1[[#This Row],[売上総計$]]*テーブル1[[#This Row],[為替]])</f>
        <v/>
      </c>
      <c r="Q402" s="4"/>
      <c r="R402" s="11"/>
      <c r="S402" s="18"/>
      <c r="T402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Row],[送料割引%]]/100))+AB402</f>
        <v>#VALUE!</v>
      </c>
      <c r="U402" s="21" t="e">
        <f>IF(テーブル1[[#This Row],[利益]]="","",テーブル1[[#This Row],[利益]]/(テーブル1[[#This Row],[売上金額]]*テーブル1[[#This Row],[為替]]))</f>
        <v>#VALUE!</v>
      </c>
      <c r="V402" s="22"/>
      <c r="Z402" s="12" t="e">
        <f>テーブル1[[#This Row],[利益]]+(テーブル1[[#This Row],[仕入価格]]-(テーブル1[[#This Row],[仕入価格]]*0.925925925925926))</f>
        <v>#VALUE!</v>
      </c>
      <c r="AA402" s="12">
        <f>IF(テーブル1[[#This Row],[仕入先]]="楽天",F402*リスト!$E$12,IF(テーブル1[[#This Row],[仕入先]]="Yahooショップ",F402*リスト!$E$13,))</f>
        <v>0</v>
      </c>
      <c r="AB402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03" spans="1:28" x14ac:dyDescent="0.15">
      <c r="A403" s="2" t="str">
        <f t="shared" si="6"/>
        <v/>
      </c>
      <c r="C403" s="3"/>
      <c r="D403" s="3"/>
      <c r="E403" s="11"/>
      <c r="F403" s="4"/>
      <c r="G403" s="6"/>
      <c r="H403" s="6"/>
      <c r="I403" s="6" t="str">
        <f>IF(テーブル1[[#This Row],[商品価格]]="","",SUM(G403:H403))</f>
        <v/>
      </c>
      <c r="J403" s="7"/>
      <c r="K403" s="19" t="str">
        <f>IF(テーブル1[[#This Row],[商品価格]]="","",テーブル1[[#This Row],[商品価格]]*テーブル1[[#This Row],[落札手数料%]])</f>
        <v/>
      </c>
      <c r="L403" s="19" t="str">
        <f>IF(テーブル1[[#This Row],[送料]]="","",テーブル1[[#This Row],[送料]]*テーブル1[[#This Row],[落札手数料%]])</f>
        <v/>
      </c>
      <c r="M403" s="19" t="str">
        <f>IF(テーブル1[[#This Row],[売上金額]]="","",テーブル1[[#This Row],[売上金額]]*($Y$2/100)+0.3)</f>
        <v/>
      </c>
      <c r="N403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03" s="4"/>
      <c r="P403" s="20" t="str">
        <f>IF(テーブル1[[#This Row],[為替]]="","",テーブル1[[#This Row],[売上総計$]]*テーブル1[[#This Row],[為替]])</f>
        <v/>
      </c>
      <c r="Q403" s="4"/>
      <c r="R403" s="11"/>
      <c r="S403" s="18"/>
      <c r="T403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Row],[送料割引%]]/100))+AB403</f>
        <v>#VALUE!</v>
      </c>
      <c r="U403" s="21" t="e">
        <f>IF(テーブル1[[#This Row],[利益]]="","",テーブル1[[#This Row],[利益]]/(テーブル1[[#This Row],[売上金額]]*テーブル1[[#This Row],[為替]]))</f>
        <v>#VALUE!</v>
      </c>
      <c r="V403" s="22"/>
      <c r="Z403" s="12" t="e">
        <f>テーブル1[[#This Row],[利益]]+(テーブル1[[#This Row],[仕入価格]]-(テーブル1[[#This Row],[仕入価格]]*0.925925925925926))</f>
        <v>#VALUE!</v>
      </c>
      <c r="AA403" s="12">
        <f>IF(テーブル1[[#This Row],[仕入先]]="楽天",F403*リスト!$E$12,IF(テーブル1[[#This Row],[仕入先]]="Yahooショップ",F403*リスト!$E$13,))</f>
        <v>0</v>
      </c>
      <c r="AB403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04" spans="1:28" x14ac:dyDescent="0.15">
      <c r="A404" s="2" t="str">
        <f t="shared" si="6"/>
        <v/>
      </c>
      <c r="C404" s="3"/>
      <c r="D404" s="3"/>
      <c r="E404" s="11"/>
      <c r="F404" s="4"/>
      <c r="G404" s="6"/>
      <c r="H404" s="6"/>
      <c r="I404" s="6" t="str">
        <f>IF(テーブル1[[#This Row],[商品価格]]="","",SUM(G404:H404))</f>
        <v/>
      </c>
      <c r="J404" s="7"/>
      <c r="K404" s="19" t="str">
        <f>IF(テーブル1[[#This Row],[商品価格]]="","",テーブル1[[#This Row],[商品価格]]*テーブル1[[#This Row],[落札手数料%]])</f>
        <v/>
      </c>
      <c r="L404" s="19" t="str">
        <f>IF(テーブル1[[#This Row],[送料]]="","",テーブル1[[#This Row],[送料]]*テーブル1[[#This Row],[落札手数料%]])</f>
        <v/>
      </c>
      <c r="M404" s="19" t="str">
        <f>IF(テーブル1[[#This Row],[売上金額]]="","",テーブル1[[#This Row],[売上金額]]*($Y$2/100)+0.3)</f>
        <v/>
      </c>
      <c r="N404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04" s="4"/>
      <c r="P404" s="20" t="str">
        <f>IF(テーブル1[[#This Row],[為替]]="","",テーブル1[[#This Row],[売上総計$]]*テーブル1[[#This Row],[為替]])</f>
        <v/>
      </c>
      <c r="Q404" s="4"/>
      <c r="R404" s="11"/>
      <c r="S404" s="18"/>
      <c r="T404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Row],[送料割引%]]/100))+AB404</f>
        <v>#VALUE!</v>
      </c>
      <c r="U404" s="21" t="e">
        <f>IF(テーブル1[[#This Row],[利益]]="","",テーブル1[[#This Row],[利益]]/(テーブル1[[#This Row],[売上金額]]*テーブル1[[#This Row],[為替]]))</f>
        <v>#VALUE!</v>
      </c>
      <c r="V404" s="22"/>
      <c r="Z404" s="12" t="e">
        <f>テーブル1[[#This Row],[利益]]+(テーブル1[[#This Row],[仕入価格]]-(テーブル1[[#This Row],[仕入価格]]*0.925925925925926))</f>
        <v>#VALUE!</v>
      </c>
      <c r="AA404" s="12">
        <f>IF(テーブル1[[#This Row],[仕入先]]="楽天",F404*リスト!$E$12,IF(テーブル1[[#This Row],[仕入先]]="Yahooショップ",F404*リスト!$E$13,))</f>
        <v>0</v>
      </c>
      <c r="AB404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05" spans="1:28" x14ac:dyDescent="0.15">
      <c r="A405" s="2" t="str">
        <f t="shared" si="6"/>
        <v/>
      </c>
      <c r="C405" s="3"/>
      <c r="D405" s="3"/>
      <c r="E405" s="11"/>
      <c r="F405" s="4"/>
      <c r="G405" s="6"/>
      <c r="H405" s="6"/>
      <c r="I405" s="6" t="str">
        <f>IF(テーブル1[[#This Row],[商品価格]]="","",SUM(G405:H405))</f>
        <v/>
      </c>
      <c r="J405" s="7"/>
      <c r="K405" s="19" t="str">
        <f>IF(テーブル1[[#This Row],[商品価格]]="","",テーブル1[[#This Row],[商品価格]]*テーブル1[[#This Row],[落札手数料%]])</f>
        <v/>
      </c>
      <c r="L405" s="19" t="str">
        <f>IF(テーブル1[[#This Row],[送料]]="","",テーブル1[[#This Row],[送料]]*テーブル1[[#This Row],[落札手数料%]])</f>
        <v/>
      </c>
      <c r="M405" s="19" t="str">
        <f>IF(テーブル1[[#This Row],[売上金額]]="","",テーブル1[[#This Row],[売上金額]]*($Y$2/100)+0.3)</f>
        <v/>
      </c>
      <c r="N405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05" s="4"/>
      <c r="P405" s="20" t="str">
        <f>IF(テーブル1[[#This Row],[為替]]="","",テーブル1[[#This Row],[売上総計$]]*テーブル1[[#This Row],[為替]])</f>
        <v/>
      </c>
      <c r="Q405" s="4"/>
      <c r="R405" s="11"/>
      <c r="S405" s="18"/>
      <c r="T405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Row],[送料割引%]]/100))+AB405</f>
        <v>#VALUE!</v>
      </c>
      <c r="U405" s="21" t="e">
        <f>IF(テーブル1[[#This Row],[利益]]="","",テーブル1[[#This Row],[利益]]/(テーブル1[[#This Row],[売上金額]]*テーブル1[[#This Row],[為替]]))</f>
        <v>#VALUE!</v>
      </c>
      <c r="V405" s="22"/>
      <c r="Z405" s="12" t="e">
        <f>テーブル1[[#This Row],[利益]]+(テーブル1[[#This Row],[仕入価格]]-(テーブル1[[#This Row],[仕入価格]]*0.925925925925926))</f>
        <v>#VALUE!</v>
      </c>
      <c r="AA405" s="12">
        <f>IF(テーブル1[[#This Row],[仕入先]]="楽天",F405*リスト!$E$12,IF(テーブル1[[#This Row],[仕入先]]="Yahooショップ",F405*リスト!$E$13,))</f>
        <v>0</v>
      </c>
      <c r="AB405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06" spans="1:28" x14ac:dyDescent="0.15">
      <c r="A406" s="2" t="str">
        <f t="shared" si="6"/>
        <v/>
      </c>
      <c r="C406" s="3"/>
      <c r="D406" s="3"/>
      <c r="E406" s="11"/>
      <c r="F406" s="4"/>
      <c r="G406" s="6"/>
      <c r="H406" s="6"/>
      <c r="I406" s="6" t="str">
        <f>IF(テーブル1[[#This Row],[商品価格]]="","",SUM(G406:H406))</f>
        <v/>
      </c>
      <c r="J406" s="7"/>
      <c r="K406" s="19" t="str">
        <f>IF(テーブル1[[#This Row],[商品価格]]="","",テーブル1[[#This Row],[商品価格]]*テーブル1[[#This Row],[落札手数料%]])</f>
        <v/>
      </c>
      <c r="L406" s="19" t="str">
        <f>IF(テーブル1[[#This Row],[送料]]="","",テーブル1[[#This Row],[送料]]*テーブル1[[#This Row],[落札手数料%]])</f>
        <v/>
      </c>
      <c r="M406" s="19" t="str">
        <f>IF(テーブル1[[#This Row],[売上金額]]="","",テーブル1[[#This Row],[売上金額]]*($Y$2/100)+0.3)</f>
        <v/>
      </c>
      <c r="N406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06" s="4"/>
      <c r="P406" s="20" t="str">
        <f>IF(テーブル1[[#This Row],[為替]]="","",テーブル1[[#This Row],[売上総計$]]*テーブル1[[#This Row],[為替]])</f>
        <v/>
      </c>
      <c r="Q406" s="4"/>
      <c r="R406" s="11"/>
      <c r="S406" s="18"/>
      <c r="T406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Row],[送料割引%]]/100))+AB406</f>
        <v>#VALUE!</v>
      </c>
      <c r="U406" s="21" t="e">
        <f>IF(テーブル1[[#This Row],[利益]]="","",テーブル1[[#This Row],[利益]]/(テーブル1[[#This Row],[売上金額]]*テーブル1[[#This Row],[為替]]))</f>
        <v>#VALUE!</v>
      </c>
      <c r="V406" s="22"/>
      <c r="Z406" s="12" t="e">
        <f>テーブル1[[#This Row],[利益]]+(テーブル1[[#This Row],[仕入価格]]-(テーブル1[[#This Row],[仕入価格]]*0.925925925925926))</f>
        <v>#VALUE!</v>
      </c>
      <c r="AA406" s="12">
        <f>IF(テーブル1[[#This Row],[仕入先]]="楽天",F406*リスト!$E$12,IF(テーブル1[[#This Row],[仕入先]]="Yahooショップ",F406*リスト!$E$13,))</f>
        <v>0</v>
      </c>
      <c r="AB406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07" spans="1:28" x14ac:dyDescent="0.15">
      <c r="A407" s="2" t="str">
        <f t="shared" si="6"/>
        <v/>
      </c>
      <c r="C407" s="3"/>
      <c r="D407" s="3"/>
      <c r="E407" s="11"/>
      <c r="F407" s="4"/>
      <c r="G407" s="6"/>
      <c r="H407" s="6"/>
      <c r="I407" s="6" t="str">
        <f>IF(テーブル1[[#This Row],[商品価格]]="","",SUM(G407:H407))</f>
        <v/>
      </c>
      <c r="J407" s="7"/>
      <c r="K407" s="19" t="str">
        <f>IF(テーブル1[[#This Row],[商品価格]]="","",テーブル1[[#This Row],[商品価格]]*テーブル1[[#This Row],[落札手数料%]])</f>
        <v/>
      </c>
      <c r="L407" s="19" t="str">
        <f>IF(テーブル1[[#This Row],[送料]]="","",テーブル1[[#This Row],[送料]]*テーブル1[[#This Row],[落札手数料%]])</f>
        <v/>
      </c>
      <c r="M407" s="19" t="str">
        <f>IF(テーブル1[[#This Row],[売上金額]]="","",テーブル1[[#This Row],[売上金額]]*($Y$2/100)+0.3)</f>
        <v/>
      </c>
      <c r="N407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07" s="4"/>
      <c r="P407" s="20" t="str">
        <f>IF(テーブル1[[#This Row],[為替]]="","",テーブル1[[#This Row],[売上総計$]]*テーブル1[[#This Row],[為替]])</f>
        <v/>
      </c>
      <c r="Q407" s="4"/>
      <c r="R407" s="11"/>
      <c r="S407" s="18"/>
      <c r="T407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Row],[送料割引%]]/100))+AB407</f>
        <v>#VALUE!</v>
      </c>
      <c r="U407" s="21" t="e">
        <f>IF(テーブル1[[#This Row],[利益]]="","",テーブル1[[#This Row],[利益]]/(テーブル1[[#This Row],[売上金額]]*テーブル1[[#This Row],[為替]]))</f>
        <v>#VALUE!</v>
      </c>
      <c r="V407" s="22"/>
      <c r="Z407" s="12" t="e">
        <f>テーブル1[[#This Row],[利益]]+(テーブル1[[#This Row],[仕入価格]]-(テーブル1[[#This Row],[仕入価格]]*0.925925925925926))</f>
        <v>#VALUE!</v>
      </c>
      <c r="AA407" s="12">
        <f>IF(テーブル1[[#This Row],[仕入先]]="楽天",F407*リスト!$E$12,IF(テーブル1[[#This Row],[仕入先]]="Yahooショップ",F407*リスト!$E$13,))</f>
        <v>0</v>
      </c>
      <c r="AB407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08" spans="1:28" x14ac:dyDescent="0.15">
      <c r="A408" s="2" t="str">
        <f t="shared" si="6"/>
        <v/>
      </c>
      <c r="C408" s="3"/>
      <c r="D408" s="3"/>
      <c r="E408" s="11"/>
      <c r="F408" s="4"/>
      <c r="G408" s="6"/>
      <c r="H408" s="6"/>
      <c r="I408" s="6" t="str">
        <f>IF(テーブル1[[#This Row],[商品価格]]="","",SUM(G408:H408))</f>
        <v/>
      </c>
      <c r="J408" s="7"/>
      <c r="K408" s="19" t="str">
        <f>IF(テーブル1[[#This Row],[商品価格]]="","",テーブル1[[#This Row],[商品価格]]*テーブル1[[#This Row],[落札手数料%]])</f>
        <v/>
      </c>
      <c r="L408" s="19" t="str">
        <f>IF(テーブル1[[#This Row],[送料]]="","",テーブル1[[#This Row],[送料]]*テーブル1[[#This Row],[落札手数料%]])</f>
        <v/>
      </c>
      <c r="M408" s="19" t="str">
        <f>IF(テーブル1[[#This Row],[売上金額]]="","",テーブル1[[#This Row],[売上金額]]*($Y$2/100)+0.3)</f>
        <v/>
      </c>
      <c r="N408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08" s="4"/>
      <c r="P408" s="20" t="str">
        <f>IF(テーブル1[[#This Row],[為替]]="","",テーブル1[[#This Row],[売上総計$]]*テーブル1[[#This Row],[為替]])</f>
        <v/>
      </c>
      <c r="Q408" s="4"/>
      <c r="R408" s="11"/>
      <c r="S408" s="18"/>
      <c r="T408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Row],[送料割引%]]/100))+AB408</f>
        <v>#VALUE!</v>
      </c>
      <c r="U408" s="21" t="e">
        <f>IF(テーブル1[[#This Row],[利益]]="","",テーブル1[[#This Row],[利益]]/(テーブル1[[#This Row],[売上金額]]*テーブル1[[#This Row],[為替]]))</f>
        <v>#VALUE!</v>
      </c>
      <c r="V408" s="22"/>
      <c r="Z408" s="12" t="e">
        <f>テーブル1[[#This Row],[利益]]+(テーブル1[[#This Row],[仕入価格]]-(テーブル1[[#This Row],[仕入価格]]*0.925925925925926))</f>
        <v>#VALUE!</v>
      </c>
      <c r="AA408" s="12">
        <f>IF(テーブル1[[#This Row],[仕入先]]="楽天",F408*リスト!$E$12,IF(テーブル1[[#This Row],[仕入先]]="Yahooショップ",F408*リスト!$E$13,))</f>
        <v>0</v>
      </c>
      <c r="AB408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09" spans="1:28" x14ac:dyDescent="0.15">
      <c r="A409" s="2" t="str">
        <f t="shared" si="6"/>
        <v/>
      </c>
      <c r="C409" s="3"/>
      <c r="D409" s="3"/>
      <c r="E409" s="11"/>
      <c r="F409" s="4"/>
      <c r="G409" s="6"/>
      <c r="H409" s="6"/>
      <c r="I409" s="6" t="str">
        <f>IF(テーブル1[[#This Row],[商品価格]]="","",SUM(G409:H409))</f>
        <v/>
      </c>
      <c r="J409" s="7"/>
      <c r="K409" s="19" t="str">
        <f>IF(テーブル1[[#This Row],[商品価格]]="","",テーブル1[[#This Row],[商品価格]]*テーブル1[[#This Row],[落札手数料%]])</f>
        <v/>
      </c>
      <c r="L409" s="19" t="str">
        <f>IF(テーブル1[[#This Row],[送料]]="","",テーブル1[[#This Row],[送料]]*テーブル1[[#This Row],[落札手数料%]])</f>
        <v/>
      </c>
      <c r="M409" s="19" t="str">
        <f>IF(テーブル1[[#This Row],[売上金額]]="","",テーブル1[[#This Row],[売上金額]]*($Y$2/100)+0.3)</f>
        <v/>
      </c>
      <c r="N409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09" s="4"/>
      <c r="P409" s="20" t="str">
        <f>IF(テーブル1[[#This Row],[為替]]="","",テーブル1[[#This Row],[売上総計$]]*テーブル1[[#This Row],[為替]])</f>
        <v/>
      </c>
      <c r="Q409" s="4"/>
      <c r="R409" s="11"/>
      <c r="S409" s="18"/>
      <c r="T409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Row],[送料割引%]]/100))+AB409</f>
        <v>#VALUE!</v>
      </c>
      <c r="U409" s="21" t="e">
        <f>IF(テーブル1[[#This Row],[利益]]="","",テーブル1[[#This Row],[利益]]/(テーブル1[[#This Row],[売上金額]]*テーブル1[[#This Row],[為替]]))</f>
        <v>#VALUE!</v>
      </c>
      <c r="V409" s="22"/>
      <c r="Z409" s="12" t="e">
        <f>テーブル1[[#This Row],[利益]]+(テーブル1[[#This Row],[仕入価格]]-(テーブル1[[#This Row],[仕入価格]]*0.925925925925926))</f>
        <v>#VALUE!</v>
      </c>
      <c r="AA409" s="12">
        <f>IF(テーブル1[[#This Row],[仕入先]]="楽天",F409*リスト!$E$12,IF(テーブル1[[#This Row],[仕入先]]="Yahooショップ",F409*リスト!$E$13,))</f>
        <v>0</v>
      </c>
      <c r="AB409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10" spans="1:28" x14ac:dyDescent="0.15">
      <c r="A410" s="2" t="str">
        <f t="shared" si="6"/>
        <v/>
      </c>
      <c r="C410" s="3"/>
      <c r="D410" s="3"/>
      <c r="E410" s="11"/>
      <c r="F410" s="4"/>
      <c r="G410" s="6"/>
      <c r="H410" s="6"/>
      <c r="I410" s="6" t="str">
        <f>IF(テーブル1[[#This Row],[商品価格]]="","",SUM(G410:H410))</f>
        <v/>
      </c>
      <c r="J410" s="7"/>
      <c r="K410" s="19" t="str">
        <f>IF(テーブル1[[#This Row],[商品価格]]="","",テーブル1[[#This Row],[商品価格]]*テーブル1[[#This Row],[落札手数料%]])</f>
        <v/>
      </c>
      <c r="L410" s="19" t="str">
        <f>IF(テーブル1[[#This Row],[送料]]="","",テーブル1[[#This Row],[送料]]*テーブル1[[#This Row],[落札手数料%]])</f>
        <v/>
      </c>
      <c r="M410" s="19" t="str">
        <f>IF(テーブル1[[#This Row],[売上金額]]="","",テーブル1[[#This Row],[売上金額]]*($Y$2/100)+0.3)</f>
        <v/>
      </c>
      <c r="N410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10" s="4"/>
      <c r="P410" s="20" t="str">
        <f>IF(テーブル1[[#This Row],[為替]]="","",テーブル1[[#This Row],[売上総計$]]*テーブル1[[#This Row],[為替]])</f>
        <v/>
      </c>
      <c r="Q410" s="4"/>
      <c r="R410" s="11"/>
      <c r="S410" s="18"/>
      <c r="T410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Row],[送料割引%]]/100))+AB410</f>
        <v>#VALUE!</v>
      </c>
      <c r="U410" s="21" t="e">
        <f>IF(テーブル1[[#This Row],[利益]]="","",テーブル1[[#This Row],[利益]]/(テーブル1[[#This Row],[売上金額]]*テーブル1[[#This Row],[為替]]))</f>
        <v>#VALUE!</v>
      </c>
      <c r="V410" s="22"/>
      <c r="Z410" s="12" t="e">
        <f>テーブル1[[#This Row],[利益]]+(テーブル1[[#This Row],[仕入価格]]-(テーブル1[[#This Row],[仕入価格]]*0.925925925925926))</f>
        <v>#VALUE!</v>
      </c>
      <c r="AA410" s="12">
        <f>IF(テーブル1[[#This Row],[仕入先]]="楽天",F410*リスト!$E$12,IF(テーブル1[[#This Row],[仕入先]]="Yahooショップ",F410*リスト!$E$13,))</f>
        <v>0</v>
      </c>
      <c r="AB410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11" spans="1:28" x14ac:dyDescent="0.15">
      <c r="A411" s="2" t="str">
        <f t="shared" si="6"/>
        <v/>
      </c>
      <c r="C411" s="3"/>
      <c r="D411" s="3"/>
      <c r="E411" s="11"/>
      <c r="F411" s="4"/>
      <c r="G411" s="6"/>
      <c r="H411" s="6"/>
      <c r="I411" s="6" t="str">
        <f>IF(テーブル1[[#This Row],[商品価格]]="","",SUM(G411:H411))</f>
        <v/>
      </c>
      <c r="J411" s="7"/>
      <c r="K411" s="19" t="str">
        <f>IF(テーブル1[[#This Row],[商品価格]]="","",テーブル1[[#This Row],[商品価格]]*テーブル1[[#This Row],[落札手数料%]])</f>
        <v/>
      </c>
      <c r="L411" s="19" t="str">
        <f>IF(テーブル1[[#This Row],[送料]]="","",テーブル1[[#This Row],[送料]]*テーブル1[[#This Row],[落札手数料%]])</f>
        <v/>
      </c>
      <c r="M411" s="19" t="str">
        <f>IF(テーブル1[[#This Row],[売上金額]]="","",テーブル1[[#This Row],[売上金額]]*($Y$2/100)+0.3)</f>
        <v/>
      </c>
      <c r="N411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11" s="4"/>
      <c r="P411" s="20" t="str">
        <f>IF(テーブル1[[#This Row],[為替]]="","",テーブル1[[#This Row],[売上総計$]]*テーブル1[[#This Row],[為替]])</f>
        <v/>
      </c>
      <c r="Q411" s="4"/>
      <c r="R411" s="11"/>
      <c r="S411" s="18"/>
      <c r="T411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Row],[送料割引%]]/100))+AB411</f>
        <v>#VALUE!</v>
      </c>
      <c r="U411" s="21" t="e">
        <f>IF(テーブル1[[#This Row],[利益]]="","",テーブル1[[#This Row],[利益]]/(テーブル1[[#This Row],[売上金額]]*テーブル1[[#This Row],[為替]]))</f>
        <v>#VALUE!</v>
      </c>
      <c r="V411" s="22"/>
      <c r="Z411" s="12" t="e">
        <f>テーブル1[[#This Row],[利益]]+(テーブル1[[#This Row],[仕入価格]]-(テーブル1[[#This Row],[仕入価格]]*0.925925925925926))</f>
        <v>#VALUE!</v>
      </c>
      <c r="AA411" s="12">
        <f>IF(テーブル1[[#This Row],[仕入先]]="楽天",F411*リスト!$E$12,IF(テーブル1[[#This Row],[仕入先]]="Yahooショップ",F411*リスト!$E$13,))</f>
        <v>0</v>
      </c>
      <c r="AB411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12" spans="1:28" x14ac:dyDescent="0.15">
      <c r="A412" s="2" t="str">
        <f t="shared" si="6"/>
        <v/>
      </c>
      <c r="C412" s="3"/>
      <c r="D412" s="3"/>
      <c r="E412" s="11"/>
      <c r="F412" s="4"/>
      <c r="G412" s="6"/>
      <c r="H412" s="6"/>
      <c r="I412" s="6" t="str">
        <f>IF(テーブル1[[#This Row],[商品価格]]="","",SUM(G412:H412))</f>
        <v/>
      </c>
      <c r="J412" s="7"/>
      <c r="K412" s="19" t="str">
        <f>IF(テーブル1[[#This Row],[商品価格]]="","",テーブル1[[#This Row],[商品価格]]*テーブル1[[#This Row],[落札手数料%]])</f>
        <v/>
      </c>
      <c r="L412" s="19" t="str">
        <f>IF(テーブル1[[#This Row],[送料]]="","",テーブル1[[#This Row],[送料]]*テーブル1[[#This Row],[落札手数料%]])</f>
        <v/>
      </c>
      <c r="M412" s="19" t="str">
        <f>IF(テーブル1[[#This Row],[売上金額]]="","",テーブル1[[#This Row],[売上金額]]*($Y$2/100)+0.3)</f>
        <v/>
      </c>
      <c r="N412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12" s="4"/>
      <c r="P412" s="20" t="str">
        <f>IF(テーブル1[[#This Row],[為替]]="","",テーブル1[[#This Row],[売上総計$]]*テーブル1[[#This Row],[為替]])</f>
        <v/>
      </c>
      <c r="Q412" s="4"/>
      <c r="R412" s="11"/>
      <c r="S412" s="18"/>
      <c r="T412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Row],[送料割引%]]/100))+AB412</f>
        <v>#VALUE!</v>
      </c>
      <c r="U412" s="21" t="e">
        <f>IF(テーブル1[[#This Row],[利益]]="","",テーブル1[[#This Row],[利益]]/(テーブル1[[#This Row],[売上金額]]*テーブル1[[#This Row],[為替]]))</f>
        <v>#VALUE!</v>
      </c>
      <c r="V412" s="22"/>
      <c r="Z412" s="12" t="e">
        <f>テーブル1[[#This Row],[利益]]+(テーブル1[[#This Row],[仕入価格]]-(テーブル1[[#This Row],[仕入価格]]*0.925925925925926))</f>
        <v>#VALUE!</v>
      </c>
      <c r="AA412" s="12">
        <f>IF(テーブル1[[#This Row],[仕入先]]="楽天",F412*リスト!$E$12,IF(テーブル1[[#This Row],[仕入先]]="Yahooショップ",F412*リスト!$E$13,))</f>
        <v>0</v>
      </c>
      <c r="AB412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13" spans="1:28" x14ac:dyDescent="0.15">
      <c r="A413" s="2" t="str">
        <f t="shared" si="6"/>
        <v/>
      </c>
      <c r="C413" s="3"/>
      <c r="D413" s="3"/>
      <c r="E413" s="11"/>
      <c r="F413" s="4"/>
      <c r="G413" s="6"/>
      <c r="H413" s="6"/>
      <c r="I413" s="6" t="str">
        <f>IF(テーブル1[[#This Row],[商品価格]]="","",SUM(G413:H413))</f>
        <v/>
      </c>
      <c r="J413" s="7"/>
      <c r="K413" s="19" t="str">
        <f>IF(テーブル1[[#This Row],[商品価格]]="","",テーブル1[[#This Row],[商品価格]]*テーブル1[[#This Row],[落札手数料%]])</f>
        <v/>
      </c>
      <c r="L413" s="19" t="str">
        <f>IF(テーブル1[[#This Row],[送料]]="","",テーブル1[[#This Row],[送料]]*テーブル1[[#This Row],[落札手数料%]])</f>
        <v/>
      </c>
      <c r="M413" s="19" t="str">
        <f>IF(テーブル1[[#This Row],[売上金額]]="","",テーブル1[[#This Row],[売上金額]]*($Y$2/100)+0.3)</f>
        <v/>
      </c>
      <c r="N413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13" s="4"/>
      <c r="P413" s="20" t="str">
        <f>IF(テーブル1[[#This Row],[為替]]="","",テーブル1[[#This Row],[売上総計$]]*テーブル1[[#This Row],[為替]])</f>
        <v/>
      </c>
      <c r="Q413" s="4"/>
      <c r="R413" s="11"/>
      <c r="S413" s="18"/>
      <c r="T413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Row],[送料割引%]]/100))+AB413</f>
        <v>#VALUE!</v>
      </c>
      <c r="U413" s="21" t="e">
        <f>IF(テーブル1[[#This Row],[利益]]="","",テーブル1[[#This Row],[利益]]/(テーブル1[[#This Row],[売上金額]]*テーブル1[[#This Row],[為替]]))</f>
        <v>#VALUE!</v>
      </c>
      <c r="V413" s="22"/>
      <c r="Z413" s="12" t="e">
        <f>テーブル1[[#This Row],[利益]]+(テーブル1[[#This Row],[仕入価格]]-(テーブル1[[#This Row],[仕入価格]]*0.925925925925926))</f>
        <v>#VALUE!</v>
      </c>
      <c r="AA413" s="12">
        <f>IF(テーブル1[[#This Row],[仕入先]]="楽天",F413*リスト!$E$12,IF(テーブル1[[#This Row],[仕入先]]="Yahooショップ",F413*リスト!$E$13,))</f>
        <v>0</v>
      </c>
      <c r="AB413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14" spans="1:28" x14ac:dyDescent="0.15">
      <c r="A414" s="2" t="str">
        <f t="shared" si="6"/>
        <v/>
      </c>
      <c r="C414" s="3"/>
      <c r="D414" s="3"/>
      <c r="E414" s="11"/>
      <c r="F414" s="4"/>
      <c r="G414" s="6"/>
      <c r="H414" s="6"/>
      <c r="I414" s="6" t="str">
        <f>IF(テーブル1[[#This Row],[商品価格]]="","",SUM(G414:H414))</f>
        <v/>
      </c>
      <c r="J414" s="7"/>
      <c r="K414" s="19" t="str">
        <f>IF(テーブル1[[#This Row],[商品価格]]="","",テーブル1[[#This Row],[商品価格]]*テーブル1[[#This Row],[落札手数料%]])</f>
        <v/>
      </c>
      <c r="L414" s="19" t="str">
        <f>IF(テーブル1[[#This Row],[送料]]="","",テーブル1[[#This Row],[送料]]*テーブル1[[#This Row],[落札手数料%]])</f>
        <v/>
      </c>
      <c r="M414" s="19" t="str">
        <f>IF(テーブル1[[#This Row],[売上金額]]="","",テーブル1[[#This Row],[売上金額]]*($Y$2/100)+0.3)</f>
        <v/>
      </c>
      <c r="N414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14" s="4"/>
      <c r="P414" s="20" t="str">
        <f>IF(テーブル1[[#This Row],[為替]]="","",テーブル1[[#This Row],[売上総計$]]*テーブル1[[#This Row],[為替]])</f>
        <v/>
      </c>
      <c r="Q414" s="4"/>
      <c r="R414" s="11"/>
      <c r="S414" s="18"/>
      <c r="T414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Row],[送料割引%]]/100))+AB414</f>
        <v>#VALUE!</v>
      </c>
      <c r="U414" s="21" t="e">
        <f>IF(テーブル1[[#This Row],[利益]]="","",テーブル1[[#This Row],[利益]]/(テーブル1[[#This Row],[売上金額]]*テーブル1[[#This Row],[為替]]))</f>
        <v>#VALUE!</v>
      </c>
      <c r="V414" s="22"/>
      <c r="Z414" s="12" t="e">
        <f>テーブル1[[#This Row],[利益]]+(テーブル1[[#This Row],[仕入価格]]-(テーブル1[[#This Row],[仕入価格]]*0.925925925925926))</f>
        <v>#VALUE!</v>
      </c>
      <c r="AA414" s="12">
        <f>IF(テーブル1[[#This Row],[仕入先]]="楽天",F414*リスト!$E$12,IF(テーブル1[[#This Row],[仕入先]]="Yahooショップ",F414*リスト!$E$13,))</f>
        <v>0</v>
      </c>
      <c r="AB414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15" spans="1:28" x14ac:dyDescent="0.15">
      <c r="A415" s="2" t="str">
        <f t="shared" si="6"/>
        <v/>
      </c>
      <c r="C415" s="3"/>
      <c r="D415" s="3"/>
      <c r="E415" s="11"/>
      <c r="F415" s="4"/>
      <c r="G415" s="6"/>
      <c r="H415" s="6"/>
      <c r="I415" s="6" t="str">
        <f>IF(テーブル1[[#This Row],[商品価格]]="","",SUM(G415:H415))</f>
        <v/>
      </c>
      <c r="J415" s="7"/>
      <c r="K415" s="19" t="str">
        <f>IF(テーブル1[[#This Row],[商品価格]]="","",テーブル1[[#This Row],[商品価格]]*テーブル1[[#This Row],[落札手数料%]])</f>
        <v/>
      </c>
      <c r="L415" s="19" t="str">
        <f>IF(テーブル1[[#This Row],[送料]]="","",テーブル1[[#This Row],[送料]]*テーブル1[[#This Row],[落札手数料%]])</f>
        <v/>
      </c>
      <c r="M415" s="19" t="str">
        <f>IF(テーブル1[[#This Row],[売上金額]]="","",テーブル1[[#This Row],[売上金額]]*($Y$2/100)+0.3)</f>
        <v/>
      </c>
      <c r="N415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15" s="4"/>
      <c r="P415" s="20" t="str">
        <f>IF(テーブル1[[#This Row],[為替]]="","",テーブル1[[#This Row],[売上総計$]]*テーブル1[[#This Row],[為替]])</f>
        <v/>
      </c>
      <c r="Q415" s="4"/>
      <c r="R415" s="11"/>
      <c r="S415" s="18"/>
      <c r="T415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Row],[送料割引%]]/100))+AB415</f>
        <v>#VALUE!</v>
      </c>
      <c r="U415" s="21" t="e">
        <f>IF(テーブル1[[#This Row],[利益]]="","",テーブル1[[#This Row],[利益]]/(テーブル1[[#This Row],[売上金額]]*テーブル1[[#This Row],[為替]]))</f>
        <v>#VALUE!</v>
      </c>
      <c r="V415" s="22"/>
      <c r="Z415" s="12" t="e">
        <f>テーブル1[[#This Row],[利益]]+(テーブル1[[#This Row],[仕入価格]]-(テーブル1[[#This Row],[仕入価格]]*0.925925925925926))</f>
        <v>#VALUE!</v>
      </c>
      <c r="AA415" s="12">
        <f>IF(テーブル1[[#This Row],[仕入先]]="楽天",F415*リスト!$E$12,IF(テーブル1[[#This Row],[仕入先]]="Yahooショップ",F415*リスト!$E$13,))</f>
        <v>0</v>
      </c>
      <c r="AB415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16" spans="1:28" x14ac:dyDescent="0.15">
      <c r="A416" s="2" t="str">
        <f t="shared" si="6"/>
        <v/>
      </c>
      <c r="C416" s="3"/>
      <c r="D416" s="3"/>
      <c r="E416" s="11"/>
      <c r="F416" s="4"/>
      <c r="G416" s="6"/>
      <c r="H416" s="6"/>
      <c r="I416" s="6" t="str">
        <f>IF(テーブル1[[#This Row],[商品価格]]="","",SUM(G416:H416))</f>
        <v/>
      </c>
      <c r="J416" s="7"/>
      <c r="K416" s="19" t="str">
        <f>IF(テーブル1[[#This Row],[商品価格]]="","",テーブル1[[#This Row],[商品価格]]*テーブル1[[#This Row],[落札手数料%]])</f>
        <v/>
      </c>
      <c r="L416" s="19" t="str">
        <f>IF(テーブル1[[#This Row],[送料]]="","",テーブル1[[#This Row],[送料]]*テーブル1[[#This Row],[落札手数料%]])</f>
        <v/>
      </c>
      <c r="M416" s="19" t="str">
        <f>IF(テーブル1[[#This Row],[売上金額]]="","",テーブル1[[#This Row],[売上金額]]*($Y$2/100)+0.3)</f>
        <v/>
      </c>
      <c r="N416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16" s="4"/>
      <c r="P416" s="20" t="str">
        <f>IF(テーブル1[[#This Row],[為替]]="","",テーブル1[[#This Row],[売上総計$]]*テーブル1[[#This Row],[為替]])</f>
        <v/>
      </c>
      <c r="Q416" s="4"/>
      <c r="R416" s="11"/>
      <c r="S416" s="18"/>
      <c r="T416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Row],[送料割引%]]/100))+AB416</f>
        <v>#VALUE!</v>
      </c>
      <c r="U416" s="21" t="e">
        <f>IF(テーブル1[[#This Row],[利益]]="","",テーブル1[[#This Row],[利益]]/(テーブル1[[#This Row],[売上金額]]*テーブル1[[#This Row],[為替]]))</f>
        <v>#VALUE!</v>
      </c>
      <c r="V416" s="22"/>
      <c r="Z416" s="12" t="e">
        <f>テーブル1[[#This Row],[利益]]+(テーブル1[[#This Row],[仕入価格]]-(テーブル1[[#This Row],[仕入価格]]*0.925925925925926))</f>
        <v>#VALUE!</v>
      </c>
      <c r="AA416" s="12">
        <f>IF(テーブル1[[#This Row],[仕入先]]="楽天",F416*リスト!$E$12,IF(テーブル1[[#This Row],[仕入先]]="Yahooショップ",F416*リスト!$E$13,))</f>
        <v>0</v>
      </c>
      <c r="AB416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17" spans="1:28" x14ac:dyDescent="0.15">
      <c r="A417" s="2" t="str">
        <f t="shared" si="6"/>
        <v/>
      </c>
      <c r="C417" s="3"/>
      <c r="D417" s="3"/>
      <c r="E417" s="11"/>
      <c r="F417" s="4"/>
      <c r="G417" s="6"/>
      <c r="H417" s="6"/>
      <c r="I417" s="6" t="str">
        <f>IF(テーブル1[[#This Row],[商品価格]]="","",SUM(G417:H417))</f>
        <v/>
      </c>
      <c r="J417" s="7"/>
      <c r="K417" s="19" t="str">
        <f>IF(テーブル1[[#This Row],[商品価格]]="","",テーブル1[[#This Row],[商品価格]]*テーブル1[[#This Row],[落札手数料%]])</f>
        <v/>
      </c>
      <c r="L417" s="19" t="str">
        <f>IF(テーブル1[[#This Row],[送料]]="","",テーブル1[[#This Row],[送料]]*テーブル1[[#This Row],[落札手数料%]])</f>
        <v/>
      </c>
      <c r="M417" s="19" t="str">
        <f>IF(テーブル1[[#This Row],[売上金額]]="","",テーブル1[[#This Row],[売上金額]]*($Y$2/100)+0.3)</f>
        <v/>
      </c>
      <c r="N417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17" s="4"/>
      <c r="P417" s="20" t="str">
        <f>IF(テーブル1[[#This Row],[為替]]="","",テーブル1[[#This Row],[売上総計$]]*テーブル1[[#This Row],[為替]])</f>
        <v/>
      </c>
      <c r="Q417" s="4"/>
      <c r="R417" s="11"/>
      <c r="S417" s="18"/>
      <c r="T417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Row],[送料割引%]]/100))+AB417</f>
        <v>#VALUE!</v>
      </c>
      <c r="U417" s="21" t="e">
        <f>IF(テーブル1[[#This Row],[利益]]="","",テーブル1[[#This Row],[利益]]/(テーブル1[[#This Row],[売上金額]]*テーブル1[[#This Row],[為替]]))</f>
        <v>#VALUE!</v>
      </c>
      <c r="V417" s="22"/>
      <c r="Z417" s="12" t="e">
        <f>テーブル1[[#This Row],[利益]]+(テーブル1[[#This Row],[仕入価格]]-(テーブル1[[#This Row],[仕入価格]]*0.925925925925926))</f>
        <v>#VALUE!</v>
      </c>
      <c r="AA417" s="12">
        <f>IF(テーブル1[[#This Row],[仕入先]]="楽天",F417*リスト!$E$12,IF(テーブル1[[#This Row],[仕入先]]="Yahooショップ",F417*リスト!$E$13,))</f>
        <v>0</v>
      </c>
      <c r="AB417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18" spans="1:28" x14ac:dyDescent="0.15">
      <c r="A418" s="2" t="str">
        <f t="shared" si="6"/>
        <v/>
      </c>
      <c r="C418" s="3"/>
      <c r="D418" s="3"/>
      <c r="E418" s="11"/>
      <c r="F418" s="4"/>
      <c r="G418" s="6"/>
      <c r="H418" s="6"/>
      <c r="I418" s="6" t="str">
        <f>IF(テーブル1[[#This Row],[商品価格]]="","",SUM(G418:H418))</f>
        <v/>
      </c>
      <c r="J418" s="7"/>
      <c r="K418" s="19" t="str">
        <f>IF(テーブル1[[#This Row],[商品価格]]="","",テーブル1[[#This Row],[商品価格]]*テーブル1[[#This Row],[落札手数料%]])</f>
        <v/>
      </c>
      <c r="L418" s="19" t="str">
        <f>IF(テーブル1[[#This Row],[送料]]="","",テーブル1[[#This Row],[送料]]*テーブル1[[#This Row],[落札手数料%]])</f>
        <v/>
      </c>
      <c r="M418" s="19" t="str">
        <f>IF(テーブル1[[#This Row],[売上金額]]="","",テーブル1[[#This Row],[売上金額]]*($Y$2/100)+0.3)</f>
        <v/>
      </c>
      <c r="N418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18" s="4"/>
      <c r="P418" s="20" t="str">
        <f>IF(テーブル1[[#This Row],[為替]]="","",テーブル1[[#This Row],[売上総計$]]*テーブル1[[#This Row],[為替]])</f>
        <v/>
      </c>
      <c r="Q418" s="4"/>
      <c r="R418" s="11"/>
      <c r="S418" s="18"/>
      <c r="T418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Row],[送料割引%]]/100))+AB418</f>
        <v>#VALUE!</v>
      </c>
      <c r="U418" s="21" t="e">
        <f>IF(テーブル1[[#This Row],[利益]]="","",テーブル1[[#This Row],[利益]]/(テーブル1[[#This Row],[売上金額]]*テーブル1[[#This Row],[為替]]))</f>
        <v>#VALUE!</v>
      </c>
      <c r="V418" s="22"/>
      <c r="Z418" s="12" t="e">
        <f>テーブル1[[#This Row],[利益]]+(テーブル1[[#This Row],[仕入価格]]-(テーブル1[[#This Row],[仕入価格]]*0.925925925925926))</f>
        <v>#VALUE!</v>
      </c>
      <c r="AA418" s="12">
        <f>IF(テーブル1[[#This Row],[仕入先]]="楽天",F418*リスト!$E$12,IF(テーブル1[[#This Row],[仕入先]]="Yahooショップ",F418*リスト!$E$13,))</f>
        <v>0</v>
      </c>
      <c r="AB418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19" spans="1:28" x14ac:dyDescent="0.15">
      <c r="A419" s="2" t="str">
        <f t="shared" si="6"/>
        <v/>
      </c>
      <c r="C419" s="3"/>
      <c r="D419" s="3"/>
      <c r="E419" s="11"/>
      <c r="F419" s="4"/>
      <c r="G419" s="6"/>
      <c r="H419" s="6"/>
      <c r="I419" s="6" t="str">
        <f>IF(テーブル1[[#This Row],[商品価格]]="","",SUM(G419:H419))</f>
        <v/>
      </c>
      <c r="J419" s="7"/>
      <c r="K419" s="19" t="str">
        <f>IF(テーブル1[[#This Row],[商品価格]]="","",テーブル1[[#This Row],[商品価格]]*テーブル1[[#This Row],[落札手数料%]])</f>
        <v/>
      </c>
      <c r="L419" s="19" t="str">
        <f>IF(テーブル1[[#This Row],[送料]]="","",テーブル1[[#This Row],[送料]]*テーブル1[[#This Row],[落札手数料%]])</f>
        <v/>
      </c>
      <c r="M419" s="19" t="str">
        <f>IF(テーブル1[[#This Row],[売上金額]]="","",テーブル1[[#This Row],[売上金額]]*($Y$2/100)+0.3)</f>
        <v/>
      </c>
      <c r="N419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19" s="4"/>
      <c r="P419" s="20" t="str">
        <f>IF(テーブル1[[#This Row],[為替]]="","",テーブル1[[#This Row],[売上総計$]]*テーブル1[[#This Row],[為替]])</f>
        <v/>
      </c>
      <c r="Q419" s="4"/>
      <c r="R419" s="11"/>
      <c r="S419" s="18"/>
      <c r="T419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Row],[送料割引%]]/100))+AB419</f>
        <v>#VALUE!</v>
      </c>
      <c r="U419" s="21" t="e">
        <f>IF(テーブル1[[#This Row],[利益]]="","",テーブル1[[#This Row],[利益]]/(テーブル1[[#This Row],[売上金額]]*テーブル1[[#This Row],[為替]]))</f>
        <v>#VALUE!</v>
      </c>
      <c r="V419" s="22"/>
      <c r="Z419" s="12" t="e">
        <f>テーブル1[[#This Row],[利益]]+(テーブル1[[#This Row],[仕入価格]]-(テーブル1[[#This Row],[仕入価格]]*0.925925925925926))</f>
        <v>#VALUE!</v>
      </c>
      <c r="AA419" s="12">
        <f>IF(テーブル1[[#This Row],[仕入先]]="楽天",F419*リスト!$E$12,IF(テーブル1[[#This Row],[仕入先]]="Yahooショップ",F419*リスト!$E$13,))</f>
        <v>0</v>
      </c>
      <c r="AB419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20" spans="1:28" x14ac:dyDescent="0.15">
      <c r="A420" s="2" t="str">
        <f t="shared" si="6"/>
        <v/>
      </c>
      <c r="C420" s="3"/>
      <c r="D420" s="3"/>
      <c r="E420" s="11"/>
      <c r="F420" s="4"/>
      <c r="G420" s="6"/>
      <c r="H420" s="6"/>
      <c r="I420" s="6" t="str">
        <f>IF(テーブル1[[#This Row],[商品価格]]="","",SUM(G420:H420))</f>
        <v/>
      </c>
      <c r="J420" s="7"/>
      <c r="K420" s="19" t="str">
        <f>IF(テーブル1[[#This Row],[商品価格]]="","",テーブル1[[#This Row],[商品価格]]*テーブル1[[#This Row],[落札手数料%]])</f>
        <v/>
      </c>
      <c r="L420" s="19" t="str">
        <f>IF(テーブル1[[#This Row],[送料]]="","",テーブル1[[#This Row],[送料]]*テーブル1[[#This Row],[落札手数料%]])</f>
        <v/>
      </c>
      <c r="M420" s="19" t="str">
        <f>IF(テーブル1[[#This Row],[売上金額]]="","",テーブル1[[#This Row],[売上金額]]*($Y$2/100)+0.3)</f>
        <v/>
      </c>
      <c r="N420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20" s="4"/>
      <c r="P420" s="20" t="str">
        <f>IF(テーブル1[[#This Row],[為替]]="","",テーブル1[[#This Row],[売上総計$]]*テーブル1[[#This Row],[為替]])</f>
        <v/>
      </c>
      <c r="Q420" s="4"/>
      <c r="R420" s="11"/>
      <c r="S420" s="18"/>
      <c r="T420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Row],[送料割引%]]/100))+AB420</f>
        <v>#VALUE!</v>
      </c>
      <c r="U420" s="21" t="e">
        <f>IF(テーブル1[[#This Row],[利益]]="","",テーブル1[[#This Row],[利益]]/(テーブル1[[#This Row],[売上金額]]*テーブル1[[#This Row],[為替]]))</f>
        <v>#VALUE!</v>
      </c>
      <c r="V420" s="22"/>
      <c r="Z420" s="12" t="e">
        <f>テーブル1[[#This Row],[利益]]+(テーブル1[[#This Row],[仕入価格]]-(テーブル1[[#This Row],[仕入価格]]*0.925925925925926))</f>
        <v>#VALUE!</v>
      </c>
      <c r="AA420" s="12">
        <f>IF(テーブル1[[#This Row],[仕入先]]="楽天",F420*リスト!$E$12,IF(テーブル1[[#This Row],[仕入先]]="Yahooショップ",F420*リスト!$E$13,))</f>
        <v>0</v>
      </c>
      <c r="AB420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21" spans="1:28" x14ac:dyDescent="0.15">
      <c r="A421" s="2" t="str">
        <f t="shared" si="6"/>
        <v/>
      </c>
      <c r="C421" s="3"/>
      <c r="D421" s="3"/>
      <c r="E421" s="11"/>
      <c r="F421" s="4"/>
      <c r="G421" s="6"/>
      <c r="H421" s="6"/>
      <c r="I421" s="6" t="str">
        <f>IF(テーブル1[[#This Row],[商品価格]]="","",SUM(G421:H421))</f>
        <v/>
      </c>
      <c r="J421" s="7"/>
      <c r="K421" s="19" t="str">
        <f>IF(テーブル1[[#This Row],[商品価格]]="","",テーブル1[[#This Row],[商品価格]]*テーブル1[[#This Row],[落札手数料%]])</f>
        <v/>
      </c>
      <c r="L421" s="19" t="str">
        <f>IF(テーブル1[[#This Row],[送料]]="","",テーブル1[[#This Row],[送料]]*テーブル1[[#This Row],[落札手数料%]])</f>
        <v/>
      </c>
      <c r="M421" s="19" t="str">
        <f>IF(テーブル1[[#This Row],[売上金額]]="","",テーブル1[[#This Row],[売上金額]]*($Y$2/100)+0.3)</f>
        <v/>
      </c>
      <c r="N421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21" s="4"/>
      <c r="P421" s="20" t="str">
        <f>IF(テーブル1[[#This Row],[為替]]="","",テーブル1[[#This Row],[売上総計$]]*テーブル1[[#This Row],[為替]])</f>
        <v/>
      </c>
      <c r="Q421" s="4"/>
      <c r="R421" s="11"/>
      <c r="S421" s="18"/>
      <c r="T421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Row],[送料割引%]]/100))+AB421</f>
        <v>#VALUE!</v>
      </c>
      <c r="U421" s="21" t="e">
        <f>IF(テーブル1[[#This Row],[利益]]="","",テーブル1[[#This Row],[利益]]/(テーブル1[[#This Row],[売上金額]]*テーブル1[[#This Row],[為替]]))</f>
        <v>#VALUE!</v>
      </c>
      <c r="V421" s="22"/>
      <c r="Z421" s="12" t="e">
        <f>テーブル1[[#This Row],[利益]]+(テーブル1[[#This Row],[仕入価格]]-(テーブル1[[#This Row],[仕入価格]]*0.925925925925926))</f>
        <v>#VALUE!</v>
      </c>
      <c r="AA421" s="12">
        <f>IF(テーブル1[[#This Row],[仕入先]]="楽天",F421*リスト!$E$12,IF(テーブル1[[#This Row],[仕入先]]="Yahooショップ",F421*リスト!$E$13,))</f>
        <v>0</v>
      </c>
      <c r="AB421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22" spans="1:28" x14ac:dyDescent="0.15">
      <c r="A422" s="2" t="str">
        <f t="shared" si="6"/>
        <v/>
      </c>
      <c r="C422" s="3"/>
      <c r="D422" s="3"/>
      <c r="E422" s="11"/>
      <c r="F422" s="4"/>
      <c r="G422" s="6"/>
      <c r="H422" s="6"/>
      <c r="I422" s="6" t="str">
        <f>IF(テーブル1[[#This Row],[商品価格]]="","",SUM(G422:H422))</f>
        <v/>
      </c>
      <c r="J422" s="7"/>
      <c r="K422" s="19" t="str">
        <f>IF(テーブル1[[#This Row],[商品価格]]="","",テーブル1[[#This Row],[商品価格]]*テーブル1[[#This Row],[落札手数料%]])</f>
        <v/>
      </c>
      <c r="L422" s="19" t="str">
        <f>IF(テーブル1[[#This Row],[送料]]="","",テーブル1[[#This Row],[送料]]*テーブル1[[#This Row],[落札手数料%]])</f>
        <v/>
      </c>
      <c r="M422" s="19" t="str">
        <f>IF(テーブル1[[#This Row],[売上金額]]="","",テーブル1[[#This Row],[売上金額]]*($Y$2/100)+0.3)</f>
        <v/>
      </c>
      <c r="N422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22" s="4"/>
      <c r="P422" s="20" t="str">
        <f>IF(テーブル1[[#This Row],[為替]]="","",テーブル1[[#This Row],[売上総計$]]*テーブル1[[#This Row],[為替]])</f>
        <v/>
      </c>
      <c r="Q422" s="4"/>
      <c r="R422" s="11"/>
      <c r="S422" s="18"/>
      <c r="T422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Row],[送料割引%]]/100))+AB422</f>
        <v>#VALUE!</v>
      </c>
      <c r="U422" s="21" t="e">
        <f>IF(テーブル1[[#This Row],[利益]]="","",テーブル1[[#This Row],[利益]]/(テーブル1[[#This Row],[売上金額]]*テーブル1[[#This Row],[為替]]))</f>
        <v>#VALUE!</v>
      </c>
      <c r="V422" s="22"/>
      <c r="Z422" s="12" t="e">
        <f>テーブル1[[#This Row],[利益]]+(テーブル1[[#This Row],[仕入価格]]-(テーブル1[[#This Row],[仕入価格]]*0.925925925925926))</f>
        <v>#VALUE!</v>
      </c>
      <c r="AA422" s="12">
        <f>IF(テーブル1[[#This Row],[仕入先]]="楽天",F422*リスト!$E$12,IF(テーブル1[[#This Row],[仕入先]]="Yahooショップ",F422*リスト!$E$13,))</f>
        <v>0</v>
      </c>
      <c r="AB422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23" spans="1:28" x14ac:dyDescent="0.15">
      <c r="A423" s="2" t="str">
        <f t="shared" si="6"/>
        <v/>
      </c>
      <c r="C423" s="3"/>
      <c r="D423" s="3"/>
      <c r="E423" s="11"/>
      <c r="F423" s="4"/>
      <c r="G423" s="6"/>
      <c r="H423" s="6"/>
      <c r="I423" s="6" t="str">
        <f>IF(テーブル1[[#This Row],[商品価格]]="","",SUM(G423:H423))</f>
        <v/>
      </c>
      <c r="J423" s="7"/>
      <c r="K423" s="19" t="str">
        <f>IF(テーブル1[[#This Row],[商品価格]]="","",テーブル1[[#This Row],[商品価格]]*テーブル1[[#This Row],[落札手数料%]])</f>
        <v/>
      </c>
      <c r="L423" s="19" t="str">
        <f>IF(テーブル1[[#This Row],[送料]]="","",テーブル1[[#This Row],[送料]]*テーブル1[[#This Row],[落札手数料%]])</f>
        <v/>
      </c>
      <c r="M423" s="19" t="str">
        <f>IF(テーブル1[[#This Row],[売上金額]]="","",テーブル1[[#This Row],[売上金額]]*($Y$2/100)+0.3)</f>
        <v/>
      </c>
      <c r="N423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23" s="4"/>
      <c r="P423" s="20" t="str">
        <f>IF(テーブル1[[#This Row],[為替]]="","",テーブル1[[#This Row],[売上総計$]]*テーブル1[[#This Row],[為替]])</f>
        <v/>
      </c>
      <c r="Q423" s="4"/>
      <c r="R423" s="11"/>
      <c r="S423" s="18"/>
      <c r="T423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Row],[送料割引%]]/100))+AB423</f>
        <v>#VALUE!</v>
      </c>
      <c r="U423" s="21" t="e">
        <f>IF(テーブル1[[#This Row],[利益]]="","",テーブル1[[#This Row],[利益]]/(テーブル1[[#This Row],[売上金額]]*テーブル1[[#This Row],[為替]]))</f>
        <v>#VALUE!</v>
      </c>
      <c r="V423" s="22"/>
      <c r="Z423" s="12" t="e">
        <f>テーブル1[[#This Row],[利益]]+(テーブル1[[#This Row],[仕入価格]]-(テーブル1[[#This Row],[仕入価格]]*0.925925925925926))</f>
        <v>#VALUE!</v>
      </c>
      <c r="AA423" s="12">
        <f>IF(テーブル1[[#This Row],[仕入先]]="楽天",F423*リスト!$E$12,IF(テーブル1[[#This Row],[仕入先]]="Yahooショップ",F423*リスト!$E$13,))</f>
        <v>0</v>
      </c>
      <c r="AB423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24" spans="1:28" x14ac:dyDescent="0.15">
      <c r="A424" s="2" t="str">
        <f t="shared" si="6"/>
        <v/>
      </c>
      <c r="C424" s="3"/>
      <c r="D424" s="3"/>
      <c r="E424" s="11"/>
      <c r="F424" s="4"/>
      <c r="G424" s="6"/>
      <c r="H424" s="6"/>
      <c r="I424" s="6" t="str">
        <f>IF(テーブル1[[#This Row],[商品価格]]="","",SUM(G424:H424))</f>
        <v/>
      </c>
      <c r="J424" s="7"/>
      <c r="K424" s="19" t="str">
        <f>IF(テーブル1[[#This Row],[商品価格]]="","",テーブル1[[#This Row],[商品価格]]*テーブル1[[#This Row],[落札手数料%]])</f>
        <v/>
      </c>
      <c r="L424" s="19" t="str">
        <f>IF(テーブル1[[#This Row],[送料]]="","",テーブル1[[#This Row],[送料]]*テーブル1[[#This Row],[落札手数料%]])</f>
        <v/>
      </c>
      <c r="M424" s="19" t="str">
        <f>IF(テーブル1[[#This Row],[売上金額]]="","",テーブル1[[#This Row],[売上金額]]*($Y$2/100)+0.3)</f>
        <v/>
      </c>
      <c r="N424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24" s="4"/>
      <c r="P424" s="20" t="str">
        <f>IF(テーブル1[[#This Row],[為替]]="","",テーブル1[[#This Row],[売上総計$]]*テーブル1[[#This Row],[為替]])</f>
        <v/>
      </c>
      <c r="Q424" s="4"/>
      <c r="R424" s="11"/>
      <c r="S424" s="18"/>
      <c r="T424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Row],[送料割引%]]/100))+AB424</f>
        <v>#VALUE!</v>
      </c>
      <c r="U424" s="21" t="e">
        <f>IF(テーブル1[[#This Row],[利益]]="","",テーブル1[[#This Row],[利益]]/(テーブル1[[#This Row],[売上金額]]*テーブル1[[#This Row],[為替]]))</f>
        <v>#VALUE!</v>
      </c>
      <c r="V424" s="22"/>
      <c r="Z424" s="12" t="e">
        <f>テーブル1[[#This Row],[利益]]+(テーブル1[[#This Row],[仕入価格]]-(テーブル1[[#This Row],[仕入価格]]*0.925925925925926))</f>
        <v>#VALUE!</v>
      </c>
      <c r="AA424" s="12">
        <f>IF(テーブル1[[#This Row],[仕入先]]="楽天",F424*リスト!$E$12,IF(テーブル1[[#This Row],[仕入先]]="Yahooショップ",F424*リスト!$E$13,))</f>
        <v>0</v>
      </c>
      <c r="AB424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25" spans="1:28" x14ac:dyDescent="0.15">
      <c r="A425" s="2" t="str">
        <f t="shared" si="6"/>
        <v/>
      </c>
      <c r="C425" s="3"/>
      <c r="D425" s="3"/>
      <c r="E425" s="11"/>
      <c r="F425" s="4"/>
      <c r="G425" s="6"/>
      <c r="H425" s="6"/>
      <c r="I425" s="6" t="str">
        <f>IF(テーブル1[[#This Row],[商品価格]]="","",SUM(G425:H425))</f>
        <v/>
      </c>
      <c r="J425" s="7"/>
      <c r="K425" s="19" t="str">
        <f>IF(テーブル1[[#This Row],[商品価格]]="","",テーブル1[[#This Row],[商品価格]]*テーブル1[[#This Row],[落札手数料%]])</f>
        <v/>
      </c>
      <c r="L425" s="19" t="str">
        <f>IF(テーブル1[[#This Row],[送料]]="","",テーブル1[[#This Row],[送料]]*テーブル1[[#This Row],[落札手数料%]])</f>
        <v/>
      </c>
      <c r="M425" s="19" t="str">
        <f>IF(テーブル1[[#This Row],[売上金額]]="","",テーブル1[[#This Row],[売上金額]]*($Y$2/100)+0.3)</f>
        <v/>
      </c>
      <c r="N425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25" s="4"/>
      <c r="P425" s="20" t="str">
        <f>IF(テーブル1[[#This Row],[為替]]="","",テーブル1[[#This Row],[売上総計$]]*テーブル1[[#This Row],[為替]])</f>
        <v/>
      </c>
      <c r="Q425" s="4"/>
      <c r="R425" s="11"/>
      <c r="S425" s="18"/>
      <c r="T425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Row],[送料割引%]]/100))+AB425</f>
        <v>#VALUE!</v>
      </c>
      <c r="U425" s="21" t="e">
        <f>IF(テーブル1[[#This Row],[利益]]="","",テーブル1[[#This Row],[利益]]/(テーブル1[[#This Row],[売上金額]]*テーブル1[[#This Row],[為替]]))</f>
        <v>#VALUE!</v>
      </c>
      <c r="V425" s="22"/>
      <c r="Z425" s="12" t="e">
        <f>テーブル1[[#This Row],[利益]]+(テーブル1[[#This Row],[仕入価格]]-(テーブル1[[#This Row],[仕入価格]]*0.925925925925926))</f>
        <v>#VALUE!</v>
      </c>
      <c r="AA425" s="12">
        <f>IF(テーブル1[[#This Row],[仕入先]]="楽天",F425*リスト!$E$12,IF(テーブル1[[#This Row],[仕入先]]="Yahooショップ",F425*リスト!$E$13,))</f>
        <v>0</v>
      </c>
      <c r="AB425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26" spans="1:28" x14ac:dyDescent="0.15">
      <c r="A426" s="2" t="str">
        <f t="shared" si="6"/>
        <v/>
      </c>
      <c r="C426" s="3"/>
      <c r="D426" s="3"/>
      <c r="E426" s="11"/>
      <c r="F426" s="4"/>
      <c r="G426" s="6"/>
      <c r="H426" s="6"/>
      <c r="I426" s="6" t="str">
        <f>IF(テーブル1[[#This Row],[商品価格]]="","",SUM(G426:H426))</f>
        <v/>
      </c>
      <c r="J426" s="7"/>
      <c r="K426" s="19" t="str">
        <f>IF(テーブル1[[#This Row],[商品価格]]="","",テーブル1[[#This Row],[商品価格]]*テーブル1[[#This Row],[落札手数料%]])</f>
        <v/>
      </c>
      <c r="L426" s="19" t="str">
        <f>IF(テーブル1[[#This Row],[送料]]="","",テーブル1[[#This Row],[送料]]*テーブル1[[#This Row],[落札手数料%]])</f>
        <v/>
      </c>
      <c r="M426" s="19" t="str">
        <f>IF(テーブル1[[#This Row],[売上金額]]="","",テーブル1[[#This Row],[売上金額]]*($Y$2/100)+0.3)</f>
        <v/>
      </c>
      <c r="N426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26" s="4"/>
      <c r="P426" s="20" t="str">
        <f>IF(テーブル1[[#This Row],[為替]]="","",テーブル1[[#This Row],[売上総計$]]*テーブル1[[#This Row],[為替]])</f>
        <v/>
      </c>
      <c r="Q426" s="4"/>
      <c r="R426" s="11"/>
      <c r="S426" s="18"/>
      <c r="T426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Row],[送料割引%]]/100))+AB426</f>
        <v>#VALUE!</v>
      </c>
      <c r="U426" s="21" t="e">
        <f>IF(テーブル1[[#This Row],[利益]]="","",テーブル1[[#This Row],[利益]]/(テーブル1[[#This Row],[売上金額]]*テーブル1[[#This Row],[為替]]))</f>
        <v>#VALUE!</v>
      </c>
      <c r="V426" s="22"/>
      <c r="Z426" s="12" t="e">
        <f>テーブル1[[#This Row],[利益]]+(テーブル1[[#This Row],[仕入価格]]-(テーブル1[[#This Row],[仕入価格]]*0.925925925925926))</f>
        <v>#VALUE!</v>
      </c>
      <c r="AA426" s="12">
        <f>IF(テーブル1[[#This Row],[仕入先]]="楽天",F426*リスト!$E$12,IF(テーブル1[[#This Row],[仕入先]]="Yahooショップ",F426*リスト!$E$13,))</f>
        <v>0</v>
      </c>
      <c r="AB426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27" spans="1:28" x14ac:dyDescent="0.15">
      <c r="A427" s="2" t="str">
        <f t="shared" si="6"/>
        <v/>
      </c>
      <c r="C427" s="3"/>
      <c r="D427" s="3"/>
      <c r="E427" s="11"/>
      <c r="F427" s="4"/>
      <c r="G427" s="6"/>
      <c r="H427" s="6"/>
      <c r="I427" s="6" t="str">
        <f>IF(テーブル1[[#This Row],[商品価格]]="","",SUM(G427:H427))</f>
        <v/>
      </c>
      <c r="J427" s="7"/>
      <c r="K427" s="19" t="str">
        <f>IF(テーブル1[[#This Row],[商品価格]]="","",テーブル1[[#This Row],[商品価格]]*テーブル1[[#This Row],[落札手数料%]])</f>
        <v/>
      </c>
      <c r="L427" s="19" t="str">
        <f>IF(テーブル1[[#This Row],[送料]]="","",テーブル1[[#This Row],[送料]]*テーブル1[[#This Row],[落札手数料%]])</f>
        <v/>
      </c>
      <c r="M427" s="19" t="str">
        <f>IF(テーブル1[[#This Row],[売上金額]]="","",テーブル1[[#This Row],[売上金額]]*($Y$2/100)+0.3)</f>
        <v/>
      </c>
      <c r="N427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27" s="4"/>
      <c r="P427" s="20" t="str">
        <f>IF(テーブル1[[#This Row],[為替]]="","",テーブル1[[#This Row],[売上総計$]]*テーブル1[[#This Row],[為替]])</f>
        <v/>
      </c>
      <c r="Q427" s="4"/>
      <c r="R427" s="11"/>
      <c r="S427" s="18"/>
      <c r="T427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Row],[送料割引%]]/100))+AB427</f>
        <v>#VALUE!</v>
      </c>
      <c r="U427" s="21" t="e">
        <f>IF(テーブル1[[#This Row],[利益]]="","",テーブル1[[#This Row],[利益]]/(テーブル1[[#This Row],[売上金額]]*テーブル1[[#This Row],[為替]]))</f>
        <v>#VALUE!</v>
      </c>
      <c r="V427" s="22"/>
      <c r="Z427" s="12" t="e">
        <f>テーブル1[[#This Row],[利益]]+(テーブル1[[#This Row],[仕入価格]]-(テーブル1[[#This Row],[仕入価格]]*0.925925925925926))</f>
        <v>#VALUE!</v>
      </c>
      <c r="AA427" s="12">
        <f>IF(テーブル1[[#This Row],[仕入先]]="楽天",F427*リスト!$E$12,IF(テーブル1[[#This Row],[仕入先]]="Yahooショップ",F427*リスト!$E$13,))</f>
        <v>0</v>
      </c>
      <c r="AB427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28" spans="1:28" x14ac:dyDescent="0.15">
      <c r="A428" s="2" t="str">
        <f t="shared" si="6"/>
        <v/>
      </c>
      <c r="C428" s="3"/>
      <c r="D428" s="3"/>
      <c r="E428" s="11"/>
      <c r="F428" s="4"/>
      <c r="G428" s="6"/>
      <c r="H428" s="6"/>
      <c r="I428" s="6" t="str">
        <f>IF(テーブル1[[#This Row],[商品価格]]="","",SUM(G428:H428))</f>
        <v/>
      </c>
      <c r="J428" s="7"/>
      <c r="K428" s="19" t="str">
        <f>IF(テーブル1[[#This Row],[商品価格]]="","",テーブル1[[#This Row],[商品価格]]*テーブル1[[#This Row],[落札手数料%]])</f>
        <v/>
      </c>
      <c r="L428" s="19" t="str">
        <f>IF(テーブル1[[#This Row],[送料]]="","",テーブル1[[#This Row],[送料]]*テーブル1[[#This Row],[落札手数料%]])</f>
        <v/>
      </c>
      <c r="M428" s="19" t="str">
        <f>IF(テーブル1[[#This Row],[売上金額]]="","",テーブル1[[#This Row],[売上金額]]*($Y$2/100)+0.3)</f>
        <v/>
      </c>
      <c r="N428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28" s="4"/>
      <c r="P428" s="20" t="str">
        <f>IF(テーブル1[[#This Row],[為替]]="","",テーブル1[[#This Row],[売上総計$]]*テーブル1[[#This Row],[為替]])</f>
        <v/>
      </c>
      <c r="Q428" s="4"/>
      <c r="R428" s="11"/>
      <c r="S428" s="18"/>
      <c r="T428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Row],[送料割引%]]/100))+AB428</f>
        <v>#VALUE!</v>
      </c>
      <c r="U428" s="21" t="e">
        <f>IF(テーブル1[[#This Row],[利益]]="","",テーブル1[[#This Row],[利益]]/(テーブル1[[#This Row],[売上金額]]*テーブル1[[#This Row],[為替]]))</f>
        <v>#VALUE!</v>
      </c>
      <c r="V428" s="22"/>
      <c r="Z428" s="12" t="e">
        <f>テーブル1[[#This Row],[利益]]+(テーブル1[[#This Row],[仕入価格]]-(テーブル1[[#This Row],[仕入価格]]*0.925925925925926))</f>
        <v>#VALUE!</v>
      </c>
      <c r="AA428" s="12">
        <f>IF(テーブル1[[#This Row],[仕入先]]="楽天",F428*リスト!$E$12,IF(テーブル1[[#This Row],[仕入先]]="Yahooショップ",F428*リスト!$E$13,))</f>
        <v>0</v>
      </c>
      <c r="AB428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29" spans="1:28" x14ac:dyDescent="0.15">
      <c r="A429" s="2" t="str">
        <f t="shared" si="6"/>
        <v/>
      </c>
      <c r="C429" s="3"/>
      <c r="D429" s="3"/>
      <c r="E429" s="11"/>
      <c r="F429" s="4"/>
      <c r="G429" s="6"/>
      <c r="H429" s="6"/>
      <c r="I429" s="6" t="str">
        <f>IF(テーブル1[[#This Row],[商品価格]]="","",SUM(G429:H429))</f>
        <v/>
      </c>
      <c r="J429" s="7"/>
      <c r="K429" s="19" t="str">
        <f>IF(テーブル1[[#This Row],[商品価格]]="","",テーブル1[[#This Row],[商品価格]]*テーブル1[[#This Row],[落札手数料%]])</f>
        <v/>
      </c>
      <c r="L429" s="19" t="str">
        <f>IF(テーブル1[[#This Row],[送料]]="","",テーブル1[[#This Row],[送料]]*テーブル1[[#This Row],[落札手数料%]])</f>
        <v/>
      </c>
      <c r="M429" s="19" t="str">
        <f>IF(テーブル1[[#This Row],[売上金額]]="","",テーブル1[[#This Row],[売上金額]]*($Y$2/100)+0.3)</f>
        <v/>
      </c>
      <c r="N429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29" s="4"/>
      <c r="P429" s="20" t="str">
        <f>IF(テーブル1[[#This Row],[為替]]="","",テーブル1[[#This Row],[売上総計$]]*テーブル1[[#This Row],[為替]])</f>
        <v/>
      </c>
      <c r="Q429" s="4"/>
      <c r="R429" s="11"/>
      <c r="S429" s="18"/>
      <c r="T429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Row],[送料割引%]]/100))+AB429</f>
        <v>#VALUE!</v>
      </c>
      <c r="U429" s="21" t="e">
        <f>IF(テーブル1[[#This Row],[利益]]="","",テーブル1[[#This Row],[利益]]/(テーブル1[[#This Row],[売上金額]]*テーブル1[[#This Row],[為替]]))</f>
        <v>#VALUE!</v>
      </c>
      <c r="V429" s="22"/>
      <c r="Z429" s="12" t="e">
        <f>テーブル1[[#This Row],[利益]]+(テーブル1[[#This Row],[仕入価格]]-(テーブル1[[#This Row],[仕入価格]]*0.925925925925926))</f>
        <v>#VALUE!</v>
      </c>
      <c r="AA429" s="12">
        <f>IF(テーブル1[[#This Row],[仕入先]]="楽天",F429*リスト!$E$12,IF(テーブル1[[#This Row],[仕入先]]="Yahooショップ",F429*リスト!$E$13,))</f>
        <v>0</v>
      </c>
      <c r="AB429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30" spans="1:28" x14ac:dyDescent="0.15">
      <c r="A430" s="2" t="str">
        <f t="shared" si="6"/>
        <v/>
      </c>
      <c r="C430" s="3"/>
      <c r="D430" s="3"/>
      <c r="E430" s="11"/>
      <c r="F430" s="4"/>
      <c r="G430" s="6"/>
      <c r="H430" s="6"/>
      <c r="I430" s="6" t="str">
        <f>IF(テーブル1[[#This Row],[商品価格]]="","",SUM(G430:H430))</f>
        <v/>
      </c>
      <c r="J430" s="7"/>
      <c r="K430" s="19" t="str">
        <f>IF(テーブル1[[#This Row],[商品価格]]="","",テーブル1[[#This Row],[商品価格]]*テーブル1[[#This Row],[落札手数料%]])</f>
        <v/>
      </c>
      <c r="L430" s="19" t="str">
        <f>IF(テーブル1[[#This Row],[送料]]="","",テーブル1[[#This Row],[送料]]*テーブル1[[#This Row],[落札手数料%]])</f>
        <v/>
      </c>
      <c r="M430" s="19" t="str">
        <f>IF(テーブル1[[#This Row],[売上金額]]="","",テーブル1[[#This Row],[売上金額]]*($Y$2/100)+0.3)</f>
        <v/>
      </c>
      <c r="N430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30" s="4"/>
      <c r="P430" s="20" t="str">
        <f>IF(テーブル1[[#This Row],[為替]]="","",テーブル1[[#This Row],[売上総計$]]*テーブル1[[#This Row],[為替]])</f>
        <v/>
      </c>
      <c r="Q430" s="4"/>
      <c r="R430" s="11"/>
      <c r="S430" s="18"/>
      <c r="T430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Row],[送料割引%]]/100))+AB430</f>
        <v>#VALUE!</v>
      </c>
      <c r="U430" s="21" t="e">
        <f>IF(テーブル1[[#This Row],[利益]]="","",テーブル1[[#This Row],[利益]]/(テーブル1[[#This Row],[売上金額]]*テーブル1[[#This Row],[為替]]))</f>
        <v>#VALUE!</v>
      </c>
      <c r="V430" s="22"/>
      <c r="Z430" s="12" t="e">
        <f>テーブル1[[#This Row],[利益]]+(テーブル1[[#This Row],[仕入価格]]-(テーブル1[[#This Row],[仕入価格]]*0.925925925925926))</f>
        <v>#VALUE!</v>
      </c>
      <c r="AA430" s="12">
        <f>IF(テーブル1[[#This Row],[仕入先]]="楽天",F430*リスト!$E$12,IF(テーブル1[[#This Row],[仕入先]]="Yahooショップ",F430*リスト!$E$13,))</f>
        <v>0</v>
      </c>
      <c r="AB430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31" spans="1:28" x14ac:dyDescent="0.15">
      <c r="A431" s="2" t="str">
        <f t="shared" si="6"/>
        <v/>
      </c>
      <c r="C431" s="3"/>
      <c r="D431" s="3"/>
      <c r="E431" s="11"/>
      <c r="F431" s="4"/>
      <c r="G431" s="6"/>
      <c r="H431" s="6"/>
      <c r="I431" s="6" t="str">
        <f>IF(テーブル1[[#This Row],[商品価格]]="","",SUM(G431:H431))</f>
        <v/>
      </c>
      <c r="J431" s="7"/>
      <c r="K431" s="19" t="str">
        <f>IF(テーブル1[[#This Row],[商品価格]]="","",テーブル1[[#This Row],[商品価格]]*テーブル1[[#This Row],[落札手数料%]])</f>
        <v/>
      </c>
      <c r="L431" s="19" t="str">
        <f>IF(テーブル1[[#This Row],[送料]]="","",テーブル1[[#This Row],[送料]]*テーブル1[[#This Row],[落札手数料%]])</f>
        <v/>
      </c>
      <c r="M431" s="19" t="str">
        <f>IF(テーブル1[[#This Row],[売上金額]]="","",テーブル1[[#This Row],[売上金額]]*($Y$2/100)+0.3)</f>
        <v/>
      </c>
      <c r="N431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31" s="4"/>
      <c r="P431" s="20" t="str">
        <f>IF(テーブル1[[#This Row],[為替]]="","",テーブル1[[#This Row],[売上総計$]]*テーブル1[[#This Row],[為替]])</f>
        <v/>
      </c>
      <c r="Q431" s="4"/>
      <c r="R431" s="11"/>
      <c r="S431" s="18"/>
      <c r="T431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Row],[送料割引%]]/100))+AB431</f>
        <v>#VALUE!</v>
      </c>
      <c r="U431" s="21" t="e">
        <f>IF(テーブル1[[#This Row],[利益]]="","",テーブル1[[#This Row],[利益]]/(テーブル1[[#This Row],[売上金額]]*テーブル1[[#This Row],[為替]]))</f>
        <v>#VALUE!</v>
      </c>
      <c r="V431" s="22"/>
      <c r="Z431" s="12" t="e">
        <f>テーブル1[[#This Row],[利益]]+(テーブル1[[#This Row],[仕入価格]]-(テーブル1[[#This Row],[仕入価格]]*0.925925925925926))</f>
        <v>#VALUE!</v>
      </c>
      <c r="AA431" s="12">
        <f>IF(テーブル1[[#This Row],[仕入先]]="楽天",F431*リスト!$E$12,IF(テーブル1[[#This Row],[仕入先]]="Yahooショップ",F431*リスト!$E$13,))</f>
        <v>0</v>
      </c>
      <c r="AB431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32" spans="1:28" x14ac:dyDescent="0.15">
      <c r="A432" s="2" t="str">
        <f t="shared" si="6"/>
        <v/>
      </c>
      <c r="C432" s="3"/>
      <c r="D432" s="3"/>
      <c r="E432" s="11"/>
      <c r="F432" s="4"/>
      <c r="G432" s="6"/>
      <c r="H432" s="6"/>
      <c r="I432" s="6" t="str">
        <f>IF(テーブル1[[#This Row],[商品価格]]="","",SUM(G432:H432))</f>
        <v/>
      </c>
      <c r="J432" s="7"/>
      <c r="K432" s="19" t="str">
        <f>IF(テーブル1[[#This Row],[商品価格]]="","",テーブル1[[#This Row],[商品価格]]*テーブル1[[#This Row],[落札手数料%]])</f>
        <v/>
      </c>
      <c r="L432" s="19" t="str">
        <f>IF(テーブル1[[#This Row],[送料]]="","",テーブル1[[#This Row],[送料]]*テーブル1[[#This Row],[落札手数料%]])</f>
        <v/>
      </c>
      <c r="M432" s="19" t="str">
        <f>IF(テーブル1[[#This Row],[売上金額]]="","",テーブル1[[#This Row],[売上金額]]*($Y$2/100)+0.3)</f>
        <v/>
      </c>
      <c r="N432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32" s="4"/>
      <c r="P432" s="20" t="str">
        <f>IF(テーブル1[[#This Row],[為替]]="","",テーブル1[[#This Row],[売上総計$]]*テーブル1[[#This Row],[為替]])</f>
        <v/>
      </c>
      <c r="Q432" s="4"/>
      <c r="R432" s="11"/>
      <c r="S432" s="18"/>
      <c r="T432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Row],[送料割引%]]/100))+AB432</f>
        <v>#VALUE!</v>
      </c>
      <c r="U432" s="21" t="e">
        <f>IF(テーブル1[[#This Row],[利益]]="","",テーブル1[[#This Row],[利益]]/(テーブル1[[#This Row],[売上金額]]*テーブル1[[#This Row],[為替]]))</f>
        <v>#VALUE!</v>
      </c>
      <c r="V432" s="22"/>
      <c r="Z432" s="12" t="e">
        <f>テーブル1[[#This Row],[利益]]+(テーブル1[[#This Row],[仕入価格]]-(テーブル1[[#This Row],[仕入価格]]*0.925925925925926))</f>
        <v>#VALUE!</v>
      </c>
      <c r="AA432" s="12">
        <f>IF(テーブル1[[#This Row],[仕入先]]="楽天",F432*リスト!$E$12,IF(テーブル1[[#This Row],[仕入先]]="Yahooショップ",F432*リスト!$E$13,))</f>
        <v>0</v>
      </c>
      <c r="AB432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33" spans="1:28" x14ac:dyDescent="0.15">
      <c r="A433" s="2" t="str">
        <f t="shared" si="6"/>
        <v/>
      </c>
      <c r="C433" s="3"/>
      <c r="D433" s="3"/>
      <c r="E433" s="11"/>
      <c r="F433" s="4"/>
      <c r="G433" s="6"/>
      <c r="H433" s="6"/>
      <c r="I433" s="6" t="str">
        <f>IF(テーブル1[[#This Row],[商品価格]]="","",SUM(G433:H433))</f>
        <v/>
      </c>
      <c r="J433" s="7"/>
      <c r="K433" s="19" t="str">
        <f>IF(テーブル1[[#This Row],[商品価格]]="","",テーブル1[[#This Row],[商品価格]]*テーブル1[[#This Row],[落札手数料%]])</f>
        <v/>
      </c>
      <c r="L433" s="19" t="str">
        <f>IF(テーブル1[[#This Row],[送料]]="","",テーブル1[[#This Row],[送料]]*テーブル1[[#This Row],[落札手数料%]])</f>
        <v/>
      </c>
      <c r="M433" s="19" t="str">
        <f>IF(テーブル1[[#This Row],[売上金額]]="","",テーブル1[[#This Row],[売上金額]]*($Y$2/100)+0.3)</f>
        <v/>
      </c>
      <c r="N433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33" s="4"/>
      <c r="P433" s="20" t="str">
        <f>IF(テーブル1[[#This Row],[為替]]="","",テーブル1[[#This Row],[売上総計$]]*テーブル1[[#This Row],[為替]])</f>
        <v/>
      </c>
      <c r="Q433" s="4"/>
      <c r="R433" s="11"/>
      <c r="S433" s="18"/>
      <c r="T433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Row],[送料割引%]]/100))+AB433</f>
        <v>#VALUE!</v>
      </c>
      <c r="U433" s="21" t="e">
        <f>IF(テーブル1[[#This Row],[利益]]="","",テーブル1[[#This Row],[利益]]/(テーブル1[[#This Row],[売上金額]]*テーブル1[[#This Row],[為替]]))</f>
        <v>#VALUE!</v>
      </c>
      <c r="V433" s="22"/>
      <c r="Z433" s="12" t="e">
        <f>テーブル1[[#This Row],[利益]]+(テーブル1[[#This Row],[仕入価格]]-(テーブル1[[#This Row],[仕入価格]]*0.925925925925926))</f>
        <v>#VALUE!</v>
      </c>
      <c r="AA433" s="12">
        <f>IF(テーブル1[[#This Row],[仕入先]]="楽天",F433*リスト!$E$12,IF(テーブル1[[#This Row],[仕入先]]="Yahooショップ",F433*リスト!$E$13,))</f>
        <v>0</v>
      </c>
      <c r="AB433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34" spans="1:28" x14ac:dyDescent="0.15">
      <c r="A434" s="2" t="str">
        <f t="shared" si="6"/>
        <v/>
      </c>
      <c r="C434" s="3"/>
      <c r="D434" s="3"/>
      <c r="E434" s="11"/>
      <c r="F434" s="4"/>
      <c r="G434" s="6"/>
      <c r="H434" s="6"/>
      <c r="I434" s="6" t="str">
        <f>IF(テーブル1[[#This Row],[商品価格]]="","",SUM(G434:H434))</f>
        <v/>
      </c>
      <c r="J434" s="7"/>
      <c r="K434" s="19" t="str">
        <f>IF(テーブル1[[#This Row],[商品価格]]="","",テーブル1[[#This Row],[商品価格]]*テーブル1[[#This Row],[落札手数料%]])</f>
        <v/>
      </c>
      <c r="L434" s="19" t="str">
        <f>IF(テーブル1[[#This Row],[送料]]="","",テーブル1[[#This Row],[送料]]*テーブル1[[#This Row],[落札手数料%]])</f>
        <v/>
      </c>
      <c r="M434" s="19" t="str">
        <f>IF(テーブル1[[#This Row],[売上金額]]="","",テーブル1[[#This Row],[売上金額]]*($Y$2/100)+0.3)</f>
        <v/>
      </c>
      <c r="N434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34" s="4"/>
      <c r="P434" s="20" t="str">
        <f>IF(テーブル1[[#This Row],[為替]]="","",テーブル1[[#This Row],[売上総計$]]*テーブル1[[#This Row],[為替]])</f>
        <v/>
      </c>
      <c r="Q434" s="4"/>
      <c r="R434" s="11"/>
      <c r="S434" s="18"/>
      <c r="T434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Row],[送料割引%]]/100))+AB434</f>
        <v>#VALUE!</v>
      </c>
      <c r="U434" s="21" t="e">
        <f>IF(テーブル1[[#This Row],[利益]]="","",テーブル1[[#This Row],[利益]]/(テーブル1[[#This Row],[売上金額]]*テーブル1[[#This Row],[為替]]))</f>
        <v>#VALUE!</v>
      </c>
      <c r="V434" s="22"/>
      <c r="Z434" s="12" t="e">
        <f>テーブル1[[#This Row],[利益]]+(テーブル1[[#This Row],[仕入価格]]-(テーブル1[[#This Row],[仕入価格]]*0.925925925925926))</f>
        <v>#VALUE!</v>
      </c>
      <c r="AA434" s="12">
        <f>IF(テーブル1[[#This Row],[仕入先]]="楽天",F434*リスト!$E$12,IF(テーブル1[[#This Row],[仕入先]]="Yahooショップ",F434*リスト!$E$13,))</f>
        <v>0</v>
      </c>
      <c r="AB434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35" spans="1:28" x14ac:dyDescent="0.15">
      <c r="A435" s="2" t="str">
        <f t="shared" si="6"/>
        <v/>
      </c>
      <c r="C435" s="3"/>
      <c r="D435" s="3"/>
      <c r="E435" s="11"/>
      <c r="F435" s="4"/>
      <c r="G435" s="6"/>
      <c r="H435" s="6"/>
      <c r="I435" s="6" t="str">
        <f>IF(テーブル1[[#This Row],[商品価格]]="","",SUM(G435:H435))</f>
        <v/>
      </c>
      <c r="J435" s="7"/>
      <c r="K435" s="19" t="str">
        <f>IF(テーブル1[[#This Row],[商品価格]]="","",テーブル1[[#This Row],[商品価格]]*テーブル1[[#This Row],[落札手数料%]])</f>
        <v/>
      </c>
      <c r="L435" s="19" t="str">
        <f>IF(テーブル1[[#This Row],[送料]]="","",テーブル1[[#This Row],[送料]]*テーブル1[[#This Row],[落札手数料%]])</f>
        <v/>
      </c>
      <c r="M435" s="19" t="str">
        <f>IF(テーブル1[[#This Row],[売上金額]]="","",テーブル1[[#This Row],[売上金額]]*($Y$2/100)+0.3)</f>
        <v/>
      </c>
      <c r="N435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35" s="4"/>
      <c r="P435" s="20" t="str">
        <f>IF(テーブル1[[#This Row],[為替]]="","",テーブル1[[#This Row],[売上総計$]]*テーブル1[[#This Row],[為替]])</f>
        <v/>
      </c>
      <c r="Q435" s="4"/>
      <c r="R435" s="11"/>
      <c r="S435" s="18"/>
      <c r="T435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Row],[送料割引%]]/100))+AB435</f>
        <v>#VALUE!</v>
      </c>
      <c r="U435" s="21" t="e">
        <f>IF(テーブル1[[#This Row],[利益]]="","",テーブル1[[#This Row],[利益]]/(テーブル1[[#This Row],[売上金額]]*テーブル1[[#This Row],[為替]]))</f>
        <v>#VALUE!</v>
      </c>
      <c r="V435" s="22"/>
      <c r="Z435" s="12" t="e">
        <f>テーブル1[[#This Row],[利益]]+(テーブル1[[#This Row],[仕入価格]]-(テーブル1[[#This Row],[仕入価格]]*0.925925925925926))</f>
        <v>#VALUE!</v>
      </c>
      <c r="AA435" s="12">
        <f>IF(テーブル1[[#This Row],[仕入先]]="楽天",F435*リスト!$E$12,IF(テーブル1[[#This Row],[仕入先]]="Yahooショップ",F435*リスト!$E$13,))</f>
        <v>0</v>
      </c>
      <c r="AB435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36" spans="1:28" x14ac:dyDescent="0.15">
      <c r="A436" s="2" t="str">
        <f t="shared" si="6"/>
        <v/>
      </c>
      <c r="C436" s="3"/>
      <c r="D436" s="3"/>
      <c r="E436" s="11"/>
      <c r="F436" s="4"/>
      <c r="G436" s="6"/>
      <c r="H436" s="6"/>
      <c r="I436" s="6" t="str">
        <f>IF(テーブル1[[#This Row],[商品価格]]="","",SUM(G436:H436))</f>
        <v/>
      </c>
      <c r="J436" s="7"/>
      <c r="K436" s="19" t="str">
        <f>IF(テーブル1[[#This Row],[商品価格]]="","",テーブル1[[#This Row],[商品価格]]*テーブル1[[#This Row],[落札手数料%]])</f>
        <v/>
      </c>
      <c r="L436" s="19" t="str">
        <f>IF(テーブル1[[#This Row],[送料]]="","",テーブル1[[#This Row],[送料]]*テーブル1[[#This Row],[落札手数料%]])</f>
        <v/>
      </c>
      <c r="M436" s="19" t="str">
        <f>IF(テーブル1[[#This Row],[売上金額]]="","",テーブル1[[#This Row],[売上金額]]*($Y$2/100)+0.3)</f>
        <v/>
      </c>
      <c r="N436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36" s="4"/>
      <c r="P436" s="20" t="str">
        <f>IF(テーブル1[[#This Row],[為替]]="","",テーブル1[[#This Row],[売上総計$]]*テーブル1[[#This Row],[為替]])</f>
        <v/>
      </c>
      <c r="Q436" s="4"/>
      <c r="R436" s="11"/>
      <c r="S436" s="18"/>
      <c r="T436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Row],[送料割引%]]/100))+AB436</f>
        <v>#VALUE!</v>
      </c>
      <c r="U436" s="21" t="e">
        <f>IF(テーブル1[[#This Row],[利益]]="","",テーブル1[[#This Row],[利益]]/(テーブル1[[#This Row],[売上金額]]*テーブル1[[#This Row],[為替]]))</f>
        <v>#VALUE!</v>
      </c>
      <c r="V436" s="22"/>
      <c r="Z436" s="12" t="e">
        <f>テーブル1[[#This Row],[利益]]+(テーブル1[[#This Row],[仕入価格]]-(テーブル1[[#This Row],[仕入価格]]*0.925925925925926))</f>
        <v>#VALUE!</v>
      </c>
      <c r="AA436" s="12">
        <f>IF(テーブル1[[#This Row],[仕入先]]="楽天",F436*リスト!$E$12,IF(テーブル1[[#This Row],[仕入先]]="Yahooショップ",F436*リスト!$E$13,))</f>
        <v>0</v>
      </c>
      <c r="AB436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37" spans="1:28" x14ac:dyDescent="0.15">
      <c r="A437" s="2" t="str">
        <f t="shared" si="6"/>
        <v/>
      </c>
      <c r="C437" s="3"/>
      <c r="D437" s="3"/>
      <c r="E437" s="11"/>
      <c r="F437" s="4"/>
      <c r="G437" s="6"/>
      <c r="H437" s="6"/>
      <c r="I437" s="6" t="str">
        <f>IF(テーブル1[[#This Row],[商品価格]]="","",SUM(G437:H437))</f>
        <v/>
      </c>
      <c r="J437" s="7"/>
      <c r="K437" s="19" t="str">
        <f>IF(テーブル1[[#This Row],[商品価格]]="","",テーブル1[[#This Row],[商品価格]]*テーブル1[[#This Row],[落札手数料%]])</f>
        <v/>
      </c>
      <c r="L437" s="19" t="str">
        <f>IF(テーブル1[[#This Row],[送料]]="","",テーブル1[[#This Row],[送料]]*テーブル1[[#This Row],[落札手数料%]])</f>
        <v/>
      </c>
      <c r="M437" s="19" t="str">
        <f>IF(テーブル1[[#This Row],[売上金額]]="","",テーブル1[[#This Row],[売上金額]]*($Y$2/100)+0.3)</f>
        <v/>
      </c>
      <c r="N437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37" s="4"/>
      <c r="P437" s="20" t="str">
        <f>IF(テーブル1[[#This Row],[為替]]="","",テーブル1[[#This Row],[売上総計$]]*テーブル1[[#This Row],[為替]])</f>
        <v/>
      </c>
      <c r="Q437" s="4"/>
      <c r="R437" s="11"/>
      <c r="S437" s="18"/>
      <c r="T437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Row],[送料割引%]]/100))+AB437</f>
        <v>#VALUE!</v>
      </c>
      <c r="U437" s="21" t="e">
        <f>IF(テーブル1[[#This Row],[利益]]="","",テーブル1[[#This Row],[利益]]/(テーブル1[[#This Row],[売上金額]]*テーブル1[[#This Row],[為替]]))</f>
        <v>#VALUE!</v>
      </c>
      <c r="V437" s="22"/>
      <c r="Z437" s="12" t="e">
        <f>テーブル1[[#This Row],[利益]]+(テーブル1[[#This Row],[仕入価格]]-(テーブル1[[#This Row],[仕入価格]]*0.925925925925926))</f>
        <v>#VALUE!</v>
      </c>
      <c r="AA437" s="12">
        <f>IF(テーブル1[[#This Row],[仕入先]]="楽天",F437*リスト!$E$12,IF(テーブル1[[#This Row],[仕入先]]="Yahooショップ",F437*リスト!$E$13,))</f>
        <v>0</v>
      </c>
      <c r="AB437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38" spans="1:28" x14ac:dyDescent="0.15">
      <c r="A438" s="2" t="str">
        <f t="shared" si="6"/>
        <v/>
      </c>
      <c r="C438" s="3"/>
      <c r="D438" s="3"/>
      <c r="E438" s="11"/>
      <c r="F438" s="4"/>
      <c r="G438" s="6"/>
      <c r="H438" s="6"/>
      <c r="I438" s="6" t="str">
        <f>IF(テーブル1[[#This Row],[商品価格]]="","",SUM(G438:H438))</f>
        <v/>
      </c>
      <c r="J438" s="7"/>
      <c r="K438" s="19" t="str">
        <f>IF(テーブル1[[#This Row],[商品価格]]="","",テーブル1[[#This Row],[商品価格]]*テーブル1[[#This Row],[落札手数料%]])</f>
        <v/>
      </c>
      <c r="L438" s="19" t="str">
        <f>IF(テーブル1[[#This Row],[送料]]="","",テーブル1[[#This Row],[送料]]*テーブル1[[#This Row],[落札手数料%]])</f>
        <v/>
      </c>
      <c r="M438" s="19" t="str">
        <f>IF(テーブル1[[#This Row],[売上金額]]="","",テーブル1[[#This Row],[売上金額]]*($Y$2/100)+0.3)</f>
        <v/>
      </c>
      <c r="N438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38" s="4"/>
      <c r="P438" s="20" t="str">
        <f>IF(テーブル1[[#This Row],[為替]]="","",テーブル1[[#This Row],[売上総計$]]*テーブル1[[#This Row],[為替]])</f>
        <v/>
      </c>
      <c r="Q438" s="4"/>
      <c r="R438" s="11"/>
      <c r="S438" s="18"/>
      <c r="T438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Row],[送料割引%]]/100))+AB438</f>
        <v>#VALUE!</v>
      </c>
      <c r="U438" s="21" t="e">
        <f>IF(テーブル1[[#This Row],[利益]]="","",テーブル1[[#This Row],[利益]]/(テーブル1[[#This Row],[売上金額]]*テーブル1[[#This Row],[為替]]))</f>
        <v>#VALUE!</v>
      </c>
      <c r="V438" s="22"/>
      <c r="Z438" s="12" t="e">
        <f>テーブル1[[#This Row],[利益]]+(テーブル1[[#This Row],[仕入価格]]-(テーブル1[[#This Row],[仕入価格]]*0.925925925925926))</f>
        <v>#VALUE!</v>
      </c>
      <c r="AA438" s="12">
        <f>IF(テーブル1[[#This Row],[仕入先]]="楽天",F438*リスト!$E$12,IF(テーブル1[[#This Row],[仕入先]]="Yahooショップ",F438*リスト!$E$13,))</f>
        <v>0</v>
      </c>
      <c r="AB438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39" spans="1:28" x14ac:dyDescent="0.15">
      <c r="A439" s="2" t="str">
        <f t="shared" si="6"/>
        <v/>
      </c>
      <c r="C439" s="3"/>
      <c r="D439" s="3"/>
      <c r="E439" s="11"/>
      <c r="F439" s="4"/>
      <c r="G439" s="6"/>
      <c r="H439" s="6"/>
      <c r="I439" s="6" t="str">
        <f>IF(テーブル1[[#This Row],[商品価格]]="","",SUM(G439:H439))</f>
        <v/>
      </c>
      <c r="J439" s="7"/>
      <c r="K439" s="19" t="str">
        <f>IF(テーブル1[[#This Row],[商品価格]]="","",テーブル1[[#This Row],[商品価格]]*テーブル1[[#This Row],[落札手数料%]])</f>
        <v/>
      </c>
      <c r="L439" s="19" t="str">
        <f>IF(テーブル1[[#This Row],[送料]]="","",テーブル1[[#This Row],[送料]]*テーブル1[[#This Row],[落札手数料%]])</f>
        <v/>
      </c>
      <c r="M439" s="19" t="str">
        <f>IF(テーブル1[[#This Row],[売上金額]]="","",テーブル1[[#This Row],[売上金額]]*($Y$2/100)+0.3)</f>
        <v/>
      </c>
      <c r="N439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39" s="4"/>
      <c r="P439" s="20" t="str">
        <f>IF(テーブル1[[#This Row],[為替]]="","",テーブル1[[#This Row],[売上総計$]]*テーブル1[[#This Row],[為替]])</f>
        <v/>
      </c>
      <c r="Q439" s="4"/>
      <c r="R439" s="11"/>
      <c r="S439" s="18"/>
      <c r="T439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Row],[送料割引%]]/100))+AB439</f>
        <v>#VALUE!</v>
      </c>
      <c r="U439" s="21" t="e">
        <f>IF(テーブル1[[#This Row],[利益]]="","",テーブル1[[#This Row],[利益]]/(テーブル1[[#This Row],[売上金額]]*テーブル1[[#This Row],[為替]]))</f>
        <v>#VALUE!</v>
      </c>
      <c r="V439" s="22"/>
      <c r="Z439" s="12" t="e">
        <f>テーブル1[[#This Row],[利益]]+(テーブル1[[#This Row],[仕入価格]]-(テーブル1[[#This Row],[仕入価格]]*0.925925925925926))</f>
        <v>#VALUE!</v>
      </c>
      <c r="AA439" s="12">
        <f>IF(テーブル1[[#This Row],[仕入先]]="楽天",F439*リスト!$E$12,IF(テーブル1[[#This Row],[仕入先]]="Yahooショップ",F439*リスト!$E$13,))</f>
        <v>0</v>
      </c>
      <c r="AB439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40" spans="1:28" x14ac:dyDescent="0.15">
      <c r="A440" s="2" t="str">
        <f t="shared" si="6"/>
        <v/>
      </c>
      <c r="C440" s="3"/>
      <c r="D440" s="3"/>
      <c r="E440" s="11"/>
      <c r="F440" s="4"/>
      <c r="G440" s="6"/>
      <c r="H440" s="6"/>
      <c r="I440" s="6" t="str">
        <f>IF(テーブル1[[#This Row],[商品価格]]="","",SUM(G440:H440))</f>
        <v/>
      </c>
      <c r="J440" s="7"/>
      <c r="K440" s="19" t="str">
        <f>IF(テーブル1[[#This Row],[商品価格]]="","",テーブル1[[#This Row],[商品価格]]*テーブル1[[#This Row],[落札手数料%]])</f>
        <v/>
      </c>
      <c r="L440" s="19" t="str">
        <f>IF(テーブル1[[#This Row],[送料]]="","",テーブル1[[#This Row],[送料]]*テーブル1[[#This Row],[落札手数料%]])</f>
        <v/>
      </c>
      <c r="M440" s="19" t="str">
        <f>IF(テーブル1[[#This Row],[売上金額]]="","",テーブル1[[#This Row],[売上金額]]*($Y$2/100)+0.3)</f>
        <v/>
      </c>
      <c r="N440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40" s="4"/>
      <c r="P440" s="20" t="str">
        <f>IF(テーブル1[[#This Row],[為替]]="","",テーブル1[[#This Row],[売上総計$]]*テーブル1[[#This Row],[為替]])</f>
        <v/>
      </c>
      <c r="Q440" s="4"/>
      <c r="R440" s="11"/>
      <c r="S440" s="18"/>
      <c r="T440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Row],[送料割引%]]/100))+AB440</f>
        <v>#VALUE!</v>
      </c>
      <c r="U440" s="21" t="e">
        <f>IF(テーブル1[[#This Row],[利益]]="","",テーブル1[[#This Row],[利益]]/(テーブル1[[#This Row],[売上金額]]*テーブル1[[#This Row],[為替]]))</f>
        <v>#VALUE!</v>
      </c>
      <c r="V440" s="22"/>
      <c r="Z440" s="12" t="e">
        <f>テーブル1[[#This Row],[利益]]+(テーブル1[[#This Row],[仕入価格]]-(テーブル1[[#This Row],[仕入価格]]*0.925925925925926))</f>
        <v>#VALUE!</v>
      </c>
      <c r="AA440" s="12">
        <f>IF(テーブル1[[#This Row],[仕入先]]="楽天",F440*リスト!$E$12,IF(テーブル1[[#This Row],[仕入先]]="Yahooショップ",F440*リスト!$E$13,))</f>
        <v>0</v>
      </c>
      <c r="AB440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41" spans="1:28" x14ac:dyDescent="0.15">
      <c r="A441" s="2" t="str">
        <f t="shared" si="6"/>
        <v/>
      </c>
      <c r="C441" s="3"/>
      <c r="D441" s="3"/>
      <c r="E441" s="11"/>
      <c r="F441" s="4"/>
      <c r="G441" s="6"/>
      <c r="H441" s="6"/>
      <c r="I441" s="6" t="str">
        <f>IF(テーブル1[[#This Row],[商品価格]]="","",SUM(G441:H441))</f>
        <v/>
      </c>
      <c r="J441" s="7"/>
      <c r="K441" s="19" t="str">
        <f>IF(テーブル1[[#This Row],[商品価格]]="","",テーブル1[[#This Row],[商品価格]]*テーブル1[[#This Row],[落札手数料%]])</f>
        <v/>
      </c>
      <c r="L441" s="19" t="str">
        <f>IF(テーブル1[[#This Row],[送料]]="","",テーブル1[[#This Row],[送料]]*テーブル1[[#This Row],[落札手数料%]])</f>
        <v/>
      </c>
      <c r="M441" s="19" t="str">
        <f>IF(テーブル1[[#This Row],[売上金額]]="","",テーブル1[[#This Row],[売上金額]]*($Y$2/100)+0.3)</f>
        <v/>
      </c>
      <c r="N441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41" s="4"/>
      <c r="P441" s="20" t="str">
        <f>IF(テーブル1[[#This Row],[為替]]="","",テーブル1[[#This Row],[売上総計$]]*テーブル1[[#This Row],[為替]])</f>
        <v/>
      </c>
      <c r="Q441" s="4"/>
      <c r="R441" s="11"/>
      <c r="S441" s="18"/>
      <c r="T441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Row],[送料割引%]]/100))+AB441</f>
        <v>#VALUE!</v>
      </c>
      <c r="U441" s="21" t="e">
        <f>IF(テーブル1[[#This Row],[利益]]="","",テーブル1[[#This Row],[利益]]/(テーブル1[[#This Row],[売上金額]]*テーブル1[[#This Row],[為替]]))</f>
        <v>#VALUE!</v>
      </c>
      <c r="V441" s="22"/>
      <c r="Z441" s="12" t="e">
        <f>テーブル1[[#This Row],[利益]]+(テーブル1[[#This Row],[仕入価格]]-(テーブル1[[#This Row],[仕入価格]]*0.925925925925926))</f>
        <v>#VALUE!</v>
      </c>
      <c r="AA441" s="12">
        <f>IF(テーブル1[[#This Row],[仕入先]]="楽天",F441*リスト!$E$12,IF(テーブル1[[#This Row],[仕入先]]="Yahooショップ",F441*リスト!$E$13,))</f>
        <v>0</v>
      </c>
      <c r="AB441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42" spans="1:28" x14ac:dyDescent="0.15">
      <c r="A442" s="2" t="str">
        <f t="shared" si="6"/>
        <v/>
      </c>
      <c r="C442" s="3"/>
      <c r="D442" s="3"/>
      <c r="E442" s="11"/>
      <c r="F442" s="4"/>
      <c r="G442" s="6"/>
      <c r="H442" s="6"/>
      <c r="I442" s="6" t="str">
        <f>IF(テーブル1[[#This Row],[商品価格]]="","",SUM(G442:H442))</f>
        <v/>
      </c>
      <c r="J442" s="7"/>
      <c r="K442" s="19" t="str">
        <f>IF(テーブル1[[#This Row],[商品価格]]="","",テーブル1[[#This Row],[商品価格]]*テーブル1[[#This Row],[落札手数料%]])</f>
        <v/>
      </c>
      <c r="L442" s="19" t="str">
        <f>IF(テーブル1[[#This Row],[送料]]="","",テーブル1[[#This Row],[送料]]*テーブル1[[#This Row],[落札手数料%]])</f>
        <v/>
      </c>
      <c r="M442" s="19" t="str">
        <f>IF(テーブル1[[#This Row],[売上金額]]="","",テーブル1[[#This Row],[売上金額]]*($Y$2/100)+0.3)</f>
        <v/>
      </c>
      <c r="N442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42" s="4"/>
      <c r="P442" s="20" t="str">
        <f>IF(テーブル1[[#This Row],[為替]]="","",テーブル1[[#This Row],[売上総計$]]*テーブル1[[#This Row],[為替]])</f>
        <v/>
      </c>
      <c r="Q442" s="4"/>
      <c r="R442" s="11"/>
      <c r="S442" s="18"/>
      <c r="T442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Row],[送料割引%]]/100))+AB442</f>
        <v>#VALUE!</v>
      </c>
      <c r="U442" s="21" t="e">
        <f>IF(テーブル1[[#This Row],[利益]]="","",テーブル1[[#This Row],[利益]]/(テーブル1[[#This Row],[売上金額]]*テーブル1[[#This Row],[為替]]))</f>
        <v>#VALUE!</v>
      </c>
      <c r="V442" s="22"/>
      <c r="Z442" s="12" t="e">
        <f>テーブル1[[#This Row],[利益]]+(テーブル1[[#This Row],[仕入価格]]-(テーブル1[[#This Row],[仕入価格]]*0.925925925925926))</f>
        <v>#VALUE!</v>
      </c>
      <c r="AA442" s="12">
        <f>IF(テーブル1[[#This Row],[仕入先]]="楽天",F442*リスト!$E$12,IF(テーブル1[[#This Row],[仕入先]]="Yahooショップ",F442*リスト!$E$13,))</f>
        <v>0</v>
      </c>
      <c r="AB442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43" spans="1:28" x14ac:dyDescent="0.15">
      <c r="A443" s="2" t="str">
        <f t="shared" si="6"/>
        <v/>
      </c>
      <c r="C443" s="3"/>
      <c r="D443" s="3"/>
      <c r="E443" s="11"/>
      <c r="F443" s="4"/>
      <c r="G443" s="6"/>
      <c r="H443" s="6"/>
      <c r="I443" s="6" t="str">
        <f>IF(テーブル1[[#This Row],[商品価格]]="","",SUM(G443:H443))</f>
        <v/>
      </c>
      <c r="J443" s="7"/>
      <c r="K443" s="19" t="str">
        <f>IF(テーブル1[[#This Row],[商品価格]]="","",テーブル1[[#This Row],[商品価格]]*テーブル1[[#This Row],[落札手数料%]])</f>
        <v/>
      </c>
      <c r="L443" s="19" t="str">
        <f>IF(テーブル1[[#This Row],[送料]]="","",テーブル1[[#This Row],[送料]]*テーブル1[[#This Row],[落札手数料%]])</f>
        <v/>
      </c>
      <c r="M443" s="19" t="str">
        <f>IF(テーブル1[[#This Row],[売上金額]]="","",テーブル1[[#This Row],[売上金額]]*($Y$2/100)+0.3)</f>
        <v/>
      </c>
      <c r="N443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43" s="4"/>
      <c r="P443" s="20" t="str">
        <f>IF(テーブル1[[#This Row],[為替]]="","",テーブル1[[#This Row],[売上総計$]]*テーブル1[[#This Row],[為替]])</f>
        <v/>
      </c>
      <c r="Q443" s="4"/>
      <c r="R443" s="11"/>
      <c r="S443" s="18"/>
      <c r="T443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Row],[送料割引%]]/100))+AB443</f>
        <v>#VALUE!</v>
      </c>
      <c r="U443" s="21" t="e">
        <f>IF(テーブル1[[#This Row],[利益]]="","",テーブル1[[#This Row],[利益]]/(テーブル1[[#This Row],[売上金額]]*テーブル1[[#This Row],[為替]]))</f>
        <v>#VALUE!</v>
      </c>
      <c r="V443" s="22"/>
      <c r="Z443" s="12" t="e">
        <f>テーブル1[[#This Row],[利益]]+(テーブル1[[#This Row],[仕入価格]]-(テーブル1[[#This Row],[仕入価格]]*0.925925925925926))</f>
        <v>#VALUE!</v>
      </c>
      <c r="AA443" s="12">
        <f>IF(テーブル1[[#This Row],[仕入先]]="楽天",F443*リスト!$E$12,IF(テーブル1[[#This Row],[仕入先]]="Yahooショップ",F443*リスト!$E$13,))</f>
        <v>0</v>
      </c>
      <c r="AB443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44" spans="1:28" x14ac:dyDescent="0.15">
      <c r="A444" s="2" t="str">
        <f t="shared" si="6"/>
        <v/>
      </c>
      <c r="C444" s="3"/>
      <c r="D444" s="3"/>
      <c r="E444" s="11"/>
      <c r="F444" s="4"/>
      <c r="G444" s="6"/>
      <c r="H444" s="6"/>
      <c r="I444" s="6" t="str">
        <f>IF(テーブル1[[#This Row],[商品価格]]="","",SUM(G444:H444))</f>
        <v/>
      </c>
      <c r="J444" s="7"/>
      <c r="K444" s="19" t="str">
        <f>IF(テーブル1[[#This Row],[商品価格]]="","",テーブル1[[#This Row],[商品価格]]*テーブル1[[#This Row],[落札手数料%]])</f>
        <v/>
      </c>
      <c r="L444" s="19" t="str">
        <f>IF(テーブル1[[#This Row],[送料]]="","",テーブル1[[#This Row],[送料]]*テーブル1[[#This Row],[落札手数料%]])</f>
        <v/>
      </c>
      <c r="M444" s="19" t="str">
        <f>IF(テーブル1[[#This Row],[売上金額]]="","",テーブル1[[#This Row],[売上金額]]*($Y$2/100)+0.3)</f>
        <v/>
      </c>
      <c r="N444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44" s="4"/>
      <c r="P444" s="20" t="str">
        <f>IF(テーブル1[[#This Row],[為替]]="","",テーブル1[[#This Row],[売上総計$]]*テーブル1[[#This Row],[為替]])</f>
        <v/>
      </c>
      <c r="Q444" s="4"/>
      <c r="R444" s="11"/>
      <c r="S444" s="18"/>
      <c r="T444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Row],[送料割引%]]/100))+AB444</f>
        <v>#VALUE!</v>
      </c>
      <c r="U444" s="21" t="e">
        <f>IF(テーブル1[[#This Row],[利益]]="","",テーブル1[[#This Row],[利益]]/(テーブル1[[#This Row],[売上金額]]*テーブル1[[#This Row],[為替]]))</f>
        <v>#VALUE!</v>
      </c>
      <c r="V444" s="22"/>
      <c r="Z444" s="12" t="e">
        <f>テーブル1[[#This Row],[利益]]+(テーブル1[[#This Row],[仕入価格]]-(テーブル1[[#This Row],[仕入価格]]*0.925925925925926))</f>
        <v>#VALUE!</v>
      </c>
      <c r="AA444" s="12">
        <f>IF(テーブル1[[#This Row],[仕入先]]="楽天",F444*リスト!$E$12,IF(テーブル1[[#This Row],[仕入先]]="Yahooショップ",F444*リスト!$E$13,))</f>
        <v>0</v>
      </c>
      <c r="AB444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45" spans="1:28" x14ac:dyDescent="0.15">
      <c r="A445" s="2" t="str">
        <f t="shared" si="6"/>
        <v/>
      </c>
      <c r="C445" s="3"/>
      <c r="D445" s="3"/>
      <c r="E445" s="11"/>
      <c r="F445" s="4"/>
      <c r="G445" s="6"/>
      <c r="H445" s="6"/>
      <c r="I445" s="6" t="str">
        <f>IF(テーブル1[[#This Row],[商品価格]]="","",SUM(G445:H445))</f>
        <v/>
      </c>
      <c r="J445" s="7"/>
      <c r="K445" s="19" t="str">
        <f>IF(テーブル1[[#This Row],[商品価格]]="","",テーブル1[[#This Row],[商品価格]]*テーブル1[[#This Row],[落札手数料%]])</f>
        <v/>
      </c>
      <c r="L445" s="19" t="str">
        <f>IF(テーブル1[[#This Row],[送料]]="","",テーブル1[[#This Row],[送料]]*テーブル1[[#This Row],[落札手数料%]])</f>
        <v/>
      </c>
      <c r="M445" s="19" t="str">
        <f>IF(テーブル1[[#This Row],[売上金額]]="","",テーブル1[[#This Row],[売上金額]]*($Y$2/100)+0.3)</f>
        <v/>
      </c>
      <c r="N445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45" s="4"/>
      <c r="P445" s="20" t="str">
        <f>IF(テーブル1[[#This Row],[為替]]="","",テーブル1[[#This Row],[売上総計$]]*テーブル1[[#This Row],[為替]])</f>
        <v/>
      </c>
      <c r="Q445" s="4"/>
      <c r="R445" s="11"/>
      <c r="S445" s="18"/>
      <c r="T445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Row],[送料割引%]]/100))+AB445</f>
        <v>#VALUE!</v>
      </c>
      <c r="U445" s="21" t="e">
        <f>IF(テーブル1[[#This Row],[利益]]="","",テーブル1[[#This Row],[利益]]/(テーブル1[[#This Row],[売上金額]]*テーブル1[[#This Row],[為替]]))</f>
        <v>#VALUE!</v>
      </c>
      <c r="V445" s="22"/>
      <c r="Z445" s="12" t="e">
        <f>テーブル1[[#This Row],[利益]]+(テーブル1[[#This Row],[仕入価格]]-(テーブル1[[#This Row],[仕入価格]]*0.925925925925926))</f>
        <v>#VALUE!</v>
      </c>
      <c r="AA445" s="12">
        <f>IF(テーブル1[[#This Row],[仕入先]]="楽天",F445*リスト!$E$12,IF(テーブル1[[#This Row],[仕入先]]="Yahooショップ",F445*リスト!$E$13,))</f>
        <v>0</v>
      </c>
      <c r="AB445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46" spans="1:28" x14ac:dyDescent="0.15">
      <c r="A446" s="2" t="str">
        <f t="shared" si="6"/>
        <v/>
      </c>
      <c r="C446" s="3"/>
      <c r="D446" s="3"/>
      <c r="E446" s="11"/>
      <c r="F446" s="4"/>
      <c r="G446" s="6"/>
      <c r="H446" s="6"/>
      <c r="I446" s="6" t="str">
        <f>IF(テーブル1[[#This Row],[商品価格]]="","",SUM(G446:H446))</f>
        <v/>
      </c>
      <c r="J446" s="7"/>
      <c r="K446" s="19" t="str">
        <f>IF(テーブル1[[#This Row],[商品価格]]="","",テーブル1[[#This Row],[商品価格]]*テーブル1[[#This Row],[落札手数料%]])</f>
        <v/>
      </c>
      <c r="L446" s="19" t="str">
        <f>IF(テーブル1[[#This Row],[送料]]="","",テーブル1[[#This Row],[送料]]*テーブル1[[#This Row],[落札手数料%]])</f>
        <v/>
      </c>
      <c r="M446" s="19" t="str">
        <f>IF(テーブル1[[#This Row],[売上金額]]="","",テーブル1[[#This Row],[売上金額]]*($Y$2/100)+0.3)</f>
        <v/>
      </c>
      <c r="N446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46" s="4"/>
      <c r="P446" s="20" t="str">
        <f>IF(テーブル1[[#This Row],[為替]]="","",テーブル1[[#This Row],[売上総計$]]*テーブル1[[#This Row],[為替]])</f>
        <v/>
      </c>
      <c r="Q446" s="4"/>
      <c r="R446" s="11"/>
      <c r="S446" s="18"/>
      <c r="T446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Row],[送料割引%]]/100))+AB446</f>
        <v>#VALUE!</v>
      </c>
      <c r="U446" s="21" t="e">
        <f>IF(テーブル1[[#This Row],[利益]]="","",テーブル1[[#This Row],[利益]]/(テーブル1[[#This Row],[売上金額]]*テーブル1[[#This Row],[為替]]))</f>
        <v>#VALUE!</v>
      </c>
      <c r="V446" s="22"/>
      <c r="Z446" s="12" t="e">
        <f>テーブル1[[#This Row],[利益]]+(テーブル1[[#This Row],[仕入価格]]-(テーブル1[[#This Row],[仕入価格]]*0.925925925925926))</f>
        <v>#VALUE!</v>
      </c>
      <c r="AA446" s="12">
        <f>IF(テーブル1[[#This Row],[仕入先]]="楽天",F446*リスト!$E$12,IF(テーブル1[[#This Row],[仕入先]]="Yahooショップ",F446*リスト!$E$13,))</f>
        <v>0</v>
      </c>
      <c r="AB446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47" spans="1:28" x14ac:dyDescent="0.15">
      <c r="A447" s="2" t="str">
        <f t="shared" si="6"/>
        <v/>
      </c>
      <c r="C447" s="3"/>
      <c r="D447" s="3"/>
      <c r="E447" s="11"/>
      <c r="F447" s="4"/>
      <c r="G447" s="6"/>
      <c r="H447" s="6"/>
      <c r="I447" s="6" t="str">
        <f>IF(テーブル1[[#This Row],[商品価格]]="","",SUM(G447:H447))</f>
        <v/>
      </c>
      <c r="J447" s="7"/>
      <c r="K447" s="19" t="str">
        <f>IF(テーブル1[[#This Row],[商品価格]]="","",テーブル1[[#This Row],[商品価格]]*テーブル1[[#This Row],[落札手数料%]])</f>
        <v/>
      </c>
      <c r="L447" s="19" t="str">
        <f>IF(テーブル1[[#This Row],[送料]]="","",テーブル1[[#This Row],[送料]]*テーブル1[[#This Row],[落札手数料%]])</f>
        <v/>
      </c>
      <c r="M447" s="19" t="str">
        <f>IF(テーブル1[[#This Row],[売上金額]]="","",テーブル1[[#This Row],[売上金額]]*($Y$2/100)+0.3)</f>
        <v/>
      </c>
      <c r="N447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47" s="4"/>
      <c r="P447" s="20" t="str">
        <f>IF(テーブル1[[#This Row],[為替]]="","",テーブル1[[#This Row],[売上総計$]]*テーブル1[[#This Row],[為替]])</f>
        <v/>
      </c>
      <c r="Q447" s="4"/>
      <c r="R447" s="11"/>
      <c r="S447" s="18"/>
      <c r="T447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Row],[送料割引%]]/100))+AB447</f>
        <v>#VALUE!</v>
      </c>
      <c r="U447" s="21" t="e">
        <f>IF(テーブル1[[#This Row],[利益]]="","",テーブル1[[#This Row],[利益]]/(テーブル1[[#This Row],[売上金額]]*テーブル1[[#This Row],[為替]]))</f>
        <v>#VALUE!</v>
      </c>
      <c r="V447" s="22"/>
      <c r="Z447" s="12" t="e">
        <f>テーブル1[[#This Row],[利益]]+(テーブル1[[#This Row],[仕入価格]]-(テーブル1[[#This Row],[仕入価格]]*0.925925925925926))</f>
        <v>#VALUE!</v>
      </c>
      <c r="AA447" s="12">
        <f>IF(テーブル1[[#This Row],[仕入先]]="楽天",F447*リスト!$E$12,IF(テーブル1[[#This Row],[仕入先]]="Yahooショップ",F447*リスト!$E$13,))</f>
        <v>0</v>
      </c>
      <c r="AB447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48" spans="1:28" x14ac:dyDescent="0.15">
      <c r="A448" s="2" t="str">
        <f t="shared" si="6"/>
        <v/>
      </c>
      <c r="C448" s="3"/>
      <c r="D448" s="3"/>
      <c r="E448" s="11"/>
      <c r="F448" s="4"/>
      <c r="G448" s="6"/>
      <c r="H448" s="6"/>
      <c r="I448" s="6" t="str">
        <f>IF(テーブル1[[#This Row],[商品価格]]="","",SUM(G448:H448))</f>
        <v/>
      </c>
      <c r="J448" s="7"/>
      <c r="K448" s="19" t="str">
        <f>IF(テーブル1[[#This Row],[商品価格]]="","",テーブル1[[#This Row],[商品価格]]*テーブル1[[#This Row],[落札手数料%]])</f>
        <v/>
      </c>
      <c r="L448" s="19" t="str">
        <f>IF(テーブル1[[#This Row],[送料]]="","",テーブル1[[#This Row],[送料]]*テーブル1[[#This Row],[落札手数料%]])</f>
        <v/>
      </c>
      <c r="M448" s="19" t="str">
        <f>IF(テーブル1[[#This Row],[売上金額]]="","",テーブル1[[#This Row],[売上金額]]*($Y$2/100)+0.3)</f>
        <v/>
      </c>
      <c r="N448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48" s="4"/>
      <c r="P448" s="20" t="str">
        <f>IF(テーブル1[[#This Row],[為替]]="","",テーブル1[[#This Row],[売上総計$]]*テーブル1[[#This Row],[為替]])</f>
        <v/>
      </c>
      <c r="Q448" s="4"/>
      <c r="R448" s="11"/>
      <c r="S448" s="18"/>
      <c r="T448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Row],[送料割引%]]/100))+AB448</f>
        <v>#VALUE!</v>
      </c>
      <c r="U448" s="21" t="e">
        <f>IF(テーブル1[[#This Row],[利益]]="","",テーブル1[[#This Row],[利益]]/(テーブル1[[#This Row],[売上金額]]*テーブル1[[#This Row],[為替]]))</f>
        <v>#VALUE!</v>
      </c>
      <c r="V448" s="22"/>
      <c r="Z448" s="12" t="e">
        <f>テーブル1[[#This Row],[利益]]+(テーブル1[[#This Row],[仕入価格]]-(テーブル1[[#This Row],[仕入価格]]*0.925925925925926))</f>
        <v>#VALUE!</v>
      </c>
      <c r="AA448" s="12">
        <f>IF(テーブル1[[#This Row],[仕入先]]="楽天",F448*リスト!$E$12,IF(テーブル1[[#This Row],[仕入先]]="Yahooショップ",F448*リスト!$E$13,))</f>
        <v>0</v>
      </c>
      <c r="AB448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49" spans="1:28" x14ac:dyDescent="0.15">
      <c r="A449" s="2" t="str">
        <f t="shared" si="6"/>
        <v/>
      </c>
      <c r="C449" s="3"/>
      <c r="D449" s="3"/>
      <c r="E449" s="11"/>
      <c r="F449" s="4"/>
      <c r="G449" s="6"/>
      <c r="H449" s="6"/>
      <c r="I449" s="6" t="str">
        <f>IF(テーブル1[[#This Row],[商品価格]]="","",SUM(G449:H449))</f>
        <v/>
      </c>
      <c r="J449" s="7"/>
      <c r="K449" s="19" t="str">
        <f>IF(テーブル1[[#This Row],[商品価格]]="","",テーブル1[[#This Row],[商品価格]]*テーブル1[[#This Row],[落札手数料%]])</f>
        <v/>
      </c>
      <c r="L449" s="19" t="str">
        <f>IF(テーブル1[[#This Row],[送料]]="","",テーブル1[[#This Row],[送料]]*テーブル1[[#This Row],[落札手数料%]])</f>
        <v/>
      </c>
      <c r="M449" s="19" t="str">
        <f>IF(テーブル1[[#This Row],[売上金額]]="","",テーブル1[[#This Row],[売上金額]]*($Y$2/100)+0.3)</f>
        <v/>
      </c>
      <c r="N449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49" s="4"/>
      <c r="P449" s="20" t="str">
        <f>IF(テーブル1[[#This Row],[為替]]="","",テーブル1[[#This Row],[売上総計$]]*テーブル1[[#This Row],[為替]])</f>
        <v/>
      </c>
      <c r="Q449" s="4"/>
      <c r="R449" s="11"/>
      <c r="S449" s="18"/>
      <c r="T449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Row],[送料割引%]]/100))+AB449</f>
        <v>#VALUE!</v>
      </c>
      <c r="U449" s="21" t="e">
        <f>IF(テーブル1[[#This Row],[利益]]="","",テーブル1[[#This Row],[利益]]/(テーブル1[[#This Row],[売上金額]]*テーブル1[[#This Row],[為替]]))</f>
        <v>#VALUE!</v>
      </c>
      <c r="V449" s="22"/>
      <c r="Z449" s="12" t="e">
        <f>テーブル1[[#This Row],[利益]]+(テーブル1[[#This Row],[仕入価格]]-(テーブル1[[#This Row],[仕入価格]]*0.925925925925926))</f>
        <v>#VALUE!</v>
      </c>
      <c r="AA449" s="12">
        <f>IF(テーブル1[[#This Row],[仕入先]]="楽天",F449*リスト!$E$12,IF(テーブル1[[#This Row],[仕入先]]="Yahooショップ",F449*リスト!$E$13,))</f>
        <v>0</v>
      </c>
      <c r="AB449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50" spans="1:28" x14ac:dyDescent="0.15">
      <c r="A450" s="2" t="str">
        <f t="shared" ref="A450:A500" si="7">IF(B450="", "", ROW()-1)</f>
        <v/>
      </c>
      <c r="C450" s="3"/>
      <c r="D450" s="3"/>
      <c r="E450" s="11"/>
      <c r="F450" s="4"/>
      <c r="G450" s="6"/>
      <c r="H450" s="6"/>
      <c r="I450" s="6" t="str">
        <f>IF(テーブル1[[#This Row],[商品価格]]="","",SUM(G450:H450))</f>
        <v/>
      </c>
      <c r="J450" s="7"/>
      <c r="K450" s="19" t="str">
        <f>IF(テーブル1[[#This Row],[商品価格]]="","",テーブル1[[#This Row],[商品価格]]*テーブル1[[#This Row],[落札手数料%]])</f>
        <v/>
      </c>
      <c r="L450" s="19" t="str">
        <f>IF(テーブル1[[#This Row],[送料]]="","",テーブル1[[#This Row],[送料]]*テーブル1[[#This Row],[落札手数料%]])</f>
        <v/>
      </c>
      <c r="M450" s="19" t="str">
        <f>IF(テーブル1[[#This Row],[売上金額]]="","",テーブル1[[#This Row],[売上金額]]*($Y$2/100)+0.3)</f>
        <v/>
      </c>
      <c r="N450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50" s="4"/>
      <c r="P450" s="20" t="str">
        <f>IF(テーブル1[[#This Row],[為替]]="","",テーブル1[[#This Row],[売上総計$]]*テーブル1[[#This Row],[為替]])</f>
        <v/>
      </c>
      <c r="Q450" s="4"/>
      <c r="R450" s="11"/>
      <c r="S450" s="18"/>
      <c r="T450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Row],[送料割引%]]/100))+AB450</f>
        <v>#VALUE!</v>
      </c>
      <c r="U450" s="21" t="e">
        <f>IF(テーブル1[[#This Row],[利益]]="","",テーブル1[[#This Row],[利益]]/(テーブル1[[#This Row],[売上金額]]*テーブル1[[#This Row],[為替]]))</f>
        <v>#VALUE!</v>
      </c>
      <c r="V450" s="22"/>
      <c r="Z450" s="12" t="e">
        <f>テーブル1[[#This Row],[利益]]+(テーブル1[[#This Row],[仕入価格]]-(テーブル1[[#This Row],[仕入価格]]*0.925925925925926))</f>
        <v>#VALUE!</v>
      </c>
      <c r="AA450" s="12">
        <f>IF(テーブル1[[#This Row],[仕入先]]="楽天",F450*リスト!$E$12,IF(テーブル1[[#This Row],[仕入先]]="Yahooショップ",F450*リスト!$E$13,))</f>
        <v>0</v>
      </c>
      <c r="AB450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51" spans="1:28" x14ac:dyDescent="0.15">
      <c r="A451" s="2" t="str">
        <f t="shared" si="7"/>
        <v/>
      </c>
      <c r="C451" s="3"/>
      <c r="D451" s="3"/>
      <c r="E451" s="11"/>
      <c r="F451" s="4"/>
      <c r="G451" s="6"/>
      <c r="H451" s="6"/>
      <c r="I451" s="6" t="str">
        <f>IF(テーブル1[[#This Row],[商品価格]]="","",SUM(G451:H451))</f>
        <v/>
      </c>
      <c r="J451" s="7"/>
      <c r="K451" s="19" t="str">
        <f>IF(テーブル1[[#This Row],[商品価格]]="","",テーブル1[[#This Row],[商品価格]]*テーブル1[[#This Row],[落札手数料%]])</f>
        <v/>
      </c>
      <c r="L451" s="19" t="str">
        <f>IF(テーブル1[[#This Row],[送料]]="","",テーブル1[[#This Row],[送料]]*テーブル1[[#This Row],[落札手数料%]])</f>
        <v/>
      </c>
      <c r="M451" s="19" t="str">
        <f>IF(テーブル1[[#This Row],[売上金額]]="","",テーブル1[[#This Row],[売上金額]]*($Y$2/100)+0.3)</f>
        <v/>
      </c>
      <c r="N451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51" s="4"/>
      <c r="P451" s="20" t="str">
        <f>IF(テーブル1[[#This Row],[為替]]="","",テーブル1[[#This Row],[売上総計$]]*テーブル1[[#This Row],[為替]])</f>
        <v/>
      </c>
      <c r="Q451" s="4"/>
      <c r="R451" s="11"/>
      <c r="S451" s="18"/>
      <c r="T451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Row],[送料割引%]]/100))+AB451</f>
        <v>#VALUE!</v>
      </c>
      <c r="U451" s="21" t="e">
        <f>IF(テーブル1[[#This Row],[利益]]="","",テーブル1[[#This Row],[利益]]/(テーブル1[[#This Row],[売上金額]]*テーブル1[[#This Row],[為替]]))</f>
        <v>#VALUE!</v>
      </c>
      <c r="V451" s="22"/>
      <c r="Z451" s="12" t="e">
        <f>テーブル1[[#This Row],[利益]]+(テーブル1[[#This Row],[仕入価格]]-(テーブル1[[#This Row],[仕入価格]]*0.925925925925926))</f>
        <v>#VALUE!</v>
      </c>
      <c r="AA451" s="12">
        <f>IF(テーブル1[[#This Row],[仕入先]]="楽天",F451*リスト!$E$12,IF(テーブル1[[#This Row],[仕入先]]="Yahooショップ",F451*リスト!$E$13,))</f>
        <v>0</v>
      </c>
      <c r="AB451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52" spans="1:28" x14ac:dyDescent="0.15">
      <c r="A452" s="2" t="str">
        <f t="shared" si="7"/>
        <v/>
      </c>
      <c r="C452" s="3"/>
      <c r="D452" s="3"/>
      <c r="E452" s="11"/>
      <c r="F452" s="4"/>
      <c r="G452" s="6"/>
      <c r="H452" s="6"/>
      <c r="I452" s="6" t="str">
        <f>IF(テーブル1[[#This Row],[商品価格]]="","",SUM(G452:H452))</f>
        <v/>
      </c>
      <c r="J452" s="7"/>
      <c r="K452" s="19" t="str">
        <f>IF(テーブル1[[#This Row],[商品価格]]="","",テーブル1[[#This Row],[商品価格]]*テーブル1[[#This Row],[落札手数料%]])</f>
        <v/>
      </c>
      <c r="L452" s="19" t="str">
        <f>IF(テーブル1[[#This Row],[送料]]="","",テーブル1[[#This Row],[送料]]*テーブル1[[#This Row],[落札手数料%]])</f>
        <v/>
      </c>
      <c r="M452" s="19" t="str">
        <f>IF(テーブル1[[#This Row],[売上金額]]="","",テーブル1[[#This Row],[売上金額]]*($Y$2/100)+0.3)</f>
        <v/>
      </c>
      <c r="N452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52" s="4"/>
      <c r="P452" s="20" t="str">
        <f>IF(テーブル1[[#This Row],[為替]]="","",テーブル1[[#This Row],[売上総計$]]*テーブル1[[#This Row],[為替]])</f>
        <v/>
      </c>
      <c r="Q452" s="4"/>
      <c r="R452" s="11"/>
      <c r="S452" s="18"/>
      <c r="T452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Row],[送料割引%]]/100))+AB452</f>
        <v>#VALUE!</v>
      </c>
      <c r="U452" s="21" t="e">
        <f>IF(テーブル1[[#This Row],[利益]]="","",テーブル1[[#This Row],[利益]]/(テーブル1[[#This Row],[売上金額]]*テーブル1[[#This Row],[為替]]))</f>
        <v>#VALUE!</v>
      </c>
      <c r="V452" s="22"/>
      <c r="Z452" s="12" t="e">
        <f>テーブル1[[#This Row],[利益]]+(テーブル1[[#This Row],[仕入価格]]-(テーブル1[[#This Row],[仕入価格]]*0.925925925925926))</f>
        <v>#VALUE!</v>
      </c>
      <c r="AA452" s="12">
        <f>IF(テーブル1[[#This Row],[仕入先]]="楽天",F452*リスト!$E$12,IF(テーブル1[[#This Row],[仕入先]]="Yahooショップ",F452*リスト!$E$13,))</f>
        <v>0</v>
      </c>
      <c r="AB452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53" spans="1:28" x14ac:dyDescent="0.15">
      <c r="A453" s="2" t="str">
        <f t="shared" si="7"/>
        <v/>
      </c>
      <c r="C453" s="3"/>
      <c r="D453" s="3"/>
      <c r="E453" s="11"/>
      <c r="F453" s="4"/>
      <c r="G453" s="6"/>
      <c r="H453" s="6"/>
      <c r="I453" s="6" t="str">
        <f>IF(テーブル1[[#This Row],[商品価格]]="","",SUM(G453:H453))</f>
        <v/>
      </c>
      <c r="J453" s="7"/>
      <c r="K453" s="19" t="str">
        <f>IF(テーブル1[[#This Row],[商品価格]]="","",テーブル1[[#This Row],[商品価格]]*テーブル1[[#This Row],[落札手数料%]])</f>
        <v/>
      </c>
      <c r="L453" s="19" t="str">
        <f>IF(テーブル1[[#This Row],[送料]]="","",テーブル1[[#This Row],[送料]]*テーブル1[[#This Row],[落札手数料%]])</f>
        <v/>
      </c>
      <c r="M453" s="19" t="str">
        <f>IF(テーブル1[[#This Row],[売上金額]]="","",テーブル1[[#This Row],[売上金額]]*($Y$2/100)+0.3)</f>
        <v/>
      </c>
      <c r="N453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53" s="4"/>
      <c r="P453" s="20" t="str">
        <f>IF(テーブル1[[#This Row],[為替]]="","",テーブル1[[#This Row],[売上総計$]]*テーブル1[[#This Row],[為替]])</f>
        <v/>
      </c>
      <c r="Q453" s="4"/>
      <c r="R453" s="11"/>
      <c r="S453" s="18"/>
      <c r="T453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Row],[送料割引%]]/100))+AB453</f>
        <v>#VALUE!</v>
      </c>
      <c r="U453" s="21" t="e">
        <f>IF(テーブル1[[#This Row],[利益]]="","",テーブル1[[#This Row],[利益]]/(テーブル1[[#This Row],[売上金額]]*テーブル1[[#This Row],[為替]]))</f>
        <v>#VALUE!</v>
      </c>
      <c r="V453" s="22"/>
      <c r="Z453" s="12" t="e">
        <f>テーブル1[[#This Row],[利益]]+(テーブル1[[#This Row],[仕入価格]]-(テーブル1[[#This Row],[仕入価格]]*0.925925925925926))</f>
        <v>#VALUE!</v>
      </c>
      <c r="AA453" s="12">
        <f>IF(テーブル1[[#This Row],[仕入先]]="楽天",F453*リスト!$E$12,IF(テーブル1[[#This Row],[仕入先]]="Yahooショップ",F453*リスト!$E$13,))</f>
        <v>0</v>
      </c>
      <c r="AB453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54" spans="1:28" x14ac:dyDescent="0.15">
      <c r="A454" s="2" t="str">
        <f t="shared" si="7"/>
        <v/>
      </c>
      <c r="C454" s="3"/>
      <c r="D454" s="3"/>
      <c r="E454" s="11"/>
      <c r="F454" s="4"/>
      <c r="G454" s="6"/>
      <c r="H454" s="6"/>
      <c r="I454" s="6" t="str">
        <f>IF(テーブル1[[#This Row],[商品価格]]="","",SUM(G454:H454))</f>
        <v/>
      </c>
      <c r="J454" s="7"/>
      <c r="K454" s="19" t="str">
        <f>IF(テーブル1[[#This Row],[商品価格]]="","",テーブル1[[#This Row],[商品価格]]*テーブル1[[#This Row],[落札手数料%]])</f>
        <v/>
      </c>
      <c r="L454" s="19" t="str">
        <f>IF(テーブル1[[#This Row],[送料]]="","",テーブル1[[#This Row],[送料]]*テーブル1[[#This Row],[落札手数料%]])</f>
        <v/>
      </c>
      <c r="M454" s="19" t="str">
        <f>IF(テーブル1[[#This Row],[売上金額]]="","",テーブル1[[#This Row],[売上金額]]*($Y$2/100)+0.3)</f>
        <v/>
      </c>
      <c r="N454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54" s="4"/>
      <c r="P454" s="20" t="str">
        <f>IF(テーブル1[[#This Row],[為替]]="","",テーブル1[[#This Row],[売上総計$]]*テーブル1[[#This Row],[為替]])</f>
        <v/>
      </c>
      <c r="Q454" s="4"/>
      <c r="R454" s="11"/>
      <c r="S454" s="18"/>
      <c r="T454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Row],[送料割引%]]/100))+AB454</f>
        <v>#VALUE!</v>
      </c>
      <c r="U454" s="21" t="e">
        <f>IF(テーブル1[[#This Row],[利益]]="","",テーブル1[[#This Row],[利益]]/(テーブル1[[#This Row],[売上金額]]*テーブル1[[#This Row],[為替]]))</f>
        <v>#VALUE!</v>
      </c>
      <c r="V454" s="22"/>
      <c r="Z454" s="12" t="e">
        <f>テーブル1[[#This Row],[利益]]+(テーブル1[[#This Row],[仕入価格]]-(テーブル1[[#This Row],[仕入価格]]*0.925925925925926))</f>
        <v>#VALUE!</v>
      </c>
      <c r="AA454" s="12">
        <f>IF(テーブル1[[#This Row],[仕入先]]="楽天",F454*リスト!$E$12,IF(テーブル1[[#This Row],[仕入先]]="Yahooショップ",F454*リスト!$E$13,))</f>
        <v>0</v>
      </c>
      <c r="AB454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55" spans="1:28" x14ac:dyDescent="0.15">
      <c r="A455" s="2" t="str">
        <f t="shared" si="7"/>
        <v/>
      </c>
      <c r="C455" s="3"/>
      <c r="D455" s="3"/>
      <c r="E455" s="11"/>
      <c r="F455" s="4"/>
      <c r="G455" s="6"/>
      <c r="H455" s="6"/>
      <c r="I455" s="6" t="str">
        <f>IF(テーブル1[[#This Row],[商品価格]]="","",SUM(G455:H455))</f>
        <v/>
      </c>
      <c r="J455" s="7"/>
      <c r="K455" s="19" t="str">
        <f>IF(テーブル1[[#This Row],[商品価格]]="","",テーブル1[[#This Row],[商品価格]]*テーブル1[[#This Row],[落札手数料%]])</f>
        <v/>
      </c>
      <c r="L455" s="19" t="str">
        <f>IF(テーブル1[[#This Row],[送料]]="","",テーブル1[[#This Row],[送料]]*テーブル1[[#This Row],[落札手数料%]])</f>
        <v/>
      </c>
      <c r="M455" s="19" t="str">
        <f>IF(テーブル1[[#This Row],[売上金額]]="","",テーブル1[[#This Row],[売上金額]]*($Y$2/100)+0.3)</f>
        <v/>
      </c>
      <c r="N455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55" s="4"/>
      <c r="P455" s="20" t="str">
        <f>IF(テーブル1[[#This Row],[為替]]="","",テーブル1[[#This Row],[売上総計$]]*テーブル1[[#This Row],[為替]])</f>
        <v/>
      </c>
      <c r="Q455" s="4"/>
      <c r="R455" s="11"/>
      <c r="S455" s="18"/>
      <c r="T455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Row],[送料割引%]]/100))+AB455</f>
        <v>#VALUE!</v>
      </c>
      <c r="U455" s="21" t="e">
        <f>IF(テーブル1[[#This Row],[利益]]="","",テーブル1[[#This Row],[利益]]/(テーブル1[[#This Row],[売上金額]]*テーブル1[[#This Row],[為替]]))</f>
        <v>#VALUE!</v>
      </c>
      <c r="V455" s="22"/>
      <c r="Z455" s="12" t="e">
        <f>テーブル1[[#This Row],[利益]]+(テーブル1[[#This Row],[仕入価格]]-(テーブル1[[#This Row],[仕入価格]]*0.925925925925926))</f>
        <v>#VALUE!</v>
      </c>
      <c r="AA455" s="12">
        <f>IF(テーブル1[[#This Row],[仕入先]]="楽天",F455*リスト!$E$12,IF(テーブル1[[#This Row],[仕入先]]="Yahooショップ",F455*リスト!$E$13,))</f>
        <v>0</v>
      </c>
      <c r="AB455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56" spans="1:28" x14ac:dyDescent="0.15">
      <c r="A456" s="2" t="str">
        <f t="shared" si="7"/>
        <v/>
      </c>
      <c r="C456" s="3"/>
      <c r="D456" s="3"/>
      <c r="E456" s="11"/>
      <c r="F456" s="4"/>
      <c r="G456" s="6"/>
      <c r="H456" s="6"/>
      <c r="I456" s="6" t="str">
        <f>IF(テーブル1[[#This Row],[商品価格]]="","",SUM(G456:H456))</f>
        <v/>
      </c>
      <c r="J456" s="7"/>
      <c r="K456" s="19" t="str">
        <f>IF(テーブル1[[#This Row],[商品価格]]="","",テーブル1[[#This Row],[商品価格]]*テーブル1[[#This Row],[落札手数料%]])</f>
        <v/>
      </c>
      <c r="L456" s="19" t="str">
        <f>IF(テーブル1[[#This Row],[送料]]="","",テーブル1[[#This Row],[送料]]*テーブル1[[#This Row],[落札手数料%]])</f>
        <v/>
      </c>
      <c r="M456" s="19" t="str">
        <f>IF(テーブル1[[#This Row],[売上金額]]="","",テーブル1[[#This Row],[売上金額]]*($Y$2/100)+0.3)</f>
        <v/>
      </c>
      <c r="N456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56" s="4"/>
      <c r="P456" s="20" t="str">
        <f>IF(テーブル1[[#This Row],[為替]]="","",テーブル1[[#This Row],[売上総計$]]*テーブル1[[#This Row],[為替]])</f>
        <v/>
      </c>
      <c r="Q456" s="4"/>
      <c r="R456" s="11"/>
      <c r="S456" s="18"/>
      <c r="T456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Row],[送料割引%]]/100))+AB456</f>
        <v>#VALUE!</v>
      </c>
      <c r="U456" s="21" t="e">
        <f>IF(テーブル1[[#This Row],[利益]]="","",テーブル1[[#This Row],[利益]]/(テーブル1[[#This Row],[売上金額]]*テーブル1[[#This Row],[為替]]))</f>
        <v>#VALUE!</v>
      </c>
      <c r="V456" s="22"/>
      <c r="Z456" s="12" t="e">
        <f>テーブル1[[#This Row],[利益]]+(テーブル1[[#This Row],[仕入価格]]-(テーブル1[[#This Row],[仕入価格]]*0.925925925925926))</f>
        <v>#VALUE!</v>
      </c>
      <c r="AA456" s="12">
        <f>IF(テーブル1[[#This Row],[仕入先]]="楽天",F456*リスト!$E$12,IF(テーブル1[[#This Row],[仕入先]]="Yahooショップ",F456*リスト!$E$13,))</f>
        <v>0</v>
      </c>
      <c r="AB456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57" spans="1:28" x14ac:dyDescent="0.15">
      <c r="A457" s="2" t="str">
        <f t="shared" si="7"/>
        <v/>
      </c>
      <c r="C457" s="3"/>
      <c r="D457" s="3"/>
      <c r="E457" s="11"/>
      <c r="F457" s="4"/>
      <c r="G457" s="6"/>
      <c r="H457" s="6"/>
      <c r="I457" s="6" t="str">
        <f>IF(テーブル1[[#This Row],[商品価格]]="","",SUM(G457:H457))</f>
        <v/>
      </c>
      <c r="J457" s="7"/>
      <c r="K457" s="19" t="str">
        <f>IF(テーブル1[[#This Row],[商品価格]]="","",テーブル1[[#This Row],[商品価格]]*テーブル1[[#This Row],[落札手数料%]])</f>
        <v/>
      </c>
      <c r="L457" s="19" t="str">
        <f>IF(テーブル1[[#This Row],[送料]]="","",テーブル1[[#This Row],[送料]]*テーブル1[[#This Row],[落札手数料%]])</f>
        <v/>
      </c>
      <c r="M457" s="19" t="str">
        <f>IF(テーブル1[[#This Row],[売上金額]]="","",テーブル1[[#This Row],[売上金額]]*($Y$2/100)+0.3)</f>
        <v/>
      </c>
      <c r="N457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57" s="4"/>
      <c r="P457" s="20" t="str">
        <f>IF(テーブル1[[#This Row],[為替]]="","",テーブル1[[#This Row],[売上総計$]]*テーブル1[[#This Row],[為替]])</f>
        <v/>
      </c>
      <c r="Q457" s="4"/>
      <c r="R457" s="11"/>
      <c r="S457" s="18"/>
      <c r="T457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Row],[送料割引%]]/100))+AB457</f>
        <v>#VALUE!</v>
      </c>
      <c r="U457" s="21" t="e">
        <f>IF(テーブル1[[#This Row],[利益]]="","",テーブル1[[#This Row],[利益]]/(テーブル1[[#This Row],[売上金額]]*テーブル1[[#This Row],[為替]]))</f>
        <v>#VALUE!</v>
      </c>
      <c r="V457" s="22"/>
      <c r="Z457" s="12" t="e">
        <f>テーブル1[[#This Row],[利益]]+(テーブル1[[#This Row],[仕入価格]]-(テーブル1[[#This Row],[仕入価格]]*0.925925925925926))</f>
        <v>#VALUE!</v>
      </c>
      <c r="AA457" s="12">
        <f>IF(テーブル1[[#This Row],[仕入先]]="楽天",F457*リスト!$E$12,IF(テーブル1[[#This Row],[仕入先]]="Yahooショップ",F457*リスト!$E$13,))</f>
        <v>0</v>
      </c>
      <c r="AB457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58" spans="1:28" x14ac:dyDescent="0.15">
      <c r="A458" s="2" t="str">
        <f t="shared" si="7"/>
        <v/>
      </c>
      <c r="C458" s="3"/>
      <c r="D458" s="3"/>
      <c r="E458" s="11"/>
      <c r="F458" s="4"/>
      <c r="G458" s="6"/>
      <c r="H458" s="6"/>
      <c r="I458" s="6" t="str">
        <f>IF(テーブル1[[#This Row],[商品価格]]="","",SUM(G458:H458))</f>
        <v/>
      </c>
      <c r="J458" s="7"/>
      <c r="K458" s="19" t="str">
        <f>IF(テーブル1[[#This Row],[商品価格]]="","",テーブル1[[#This Row],[商品価格]]*テーブル1[[#This Row],[落札手数料%]])</f>
        <v/>
      </c>
      <c r="L458" s="19" t="str">
        <f>IF(テーブル1[[#This Row],[送料]]="","",テーブル1[[#This Row],[送料]]*テーブル1[[#This Row],[落札手数料%]])</f>
        <v/>
      </c>
      <c r="M458" s="19" t="str">
        <f>IF(テーブル1[[#This Row],[売上金額]]="","",テーブル1[[#This Row],[売上金額]]*($Y$2/100)+0.3)</f>
        <v/>
      </c>
      <c r="N458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58" s="4"/>
      <c r="P458" s="20" t="str">
        <f>IF(テーブル1[[#This Row],[為替]]="","",テーブル1[[#This Row],[売上総計$]]*テーブル1[[#This Row],[為替]])</f>
        <v/>
      </c>
      <c r="Q458" s="4"/>
      <c r="R458" s="11"/>
      <c r="S458" s="18"/>
      <c r="T458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Row],[送料割引%]]/100))+AB458</f>
        <v>#VALUE!</v>
      </c>
      <c r="U458" s="21" t="e">
        <f>IF(テーブル1[[#This Row],[利益]]="","",テーブル1[[#This Row],[利益]]/(テーブル1[[#This Row],[売上金額]]*テーブル1[[#This Row],[為替]]))</f>
        <v>#VALUE!</v>
      </c>
      <c r="V458" s="22"/>
      <c r="Z458" s="12" t="e">
        <f>テーブル1[[#This Row],[利益]]+(テーブル1[[#This Row],[仕入価格]]-(テーブル1[[#This Row],[仕入価格]]*0.925925925925926))</f>
        <v>#VALUE!</v>
      </c>
      <c r="AA458" s="12">
        <f>IF(テーブル1[[#This Row],[仕入先]]="楽天",F458*リスト!$E$12,IF(テーブル1[[#This Row],[仕入先]]="Yahooショップ",F458*リスト!$E$13,))</f>
        <v>0</v>
      </c>
      <c r="AB458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59" spans="1:28" x14ac:dyDescent="0.15">
      <c r="A459" s="2" t="str">
        <f t="shared" si="7"/>
        <v/>
      </c>
      <c r="C459" s="3"/>
      <c r="D459" s="3"/>
      <c r="E459" s="11"/>
      <c r="F459" s="4"/>
      <c r="G459" s="6"/>
      <c r="H459" s="6"/>
      <c r="I459" s="6" t="str">
        <f>IF(テーブル1[[#This Row],[商品価格]]="","",SUM(G459:H459))</f>
        <v/>
      </c>
      <c r="J459" s="7"/>
      <c r="K459" s="19" t="str">
        <f>IF(テーブル1[[#This Row],[商品価格]]="","",テーブル1[[#This Row],[商品価格]]*テーブル1[[#This Row],[落札手数料%]])</f>
        <v/>
      </c>
      <c r="L459" s="19" t="str">
        <f>IF(テーブル1[[#This Row],[送料]]="","",テーブル1[[#This Row],[送料]]*テーブル1[[#This Row],[落札手数料%]])</f>
        <v/>
      </c>
      <c r="M459" s="19" t="str">
        <f>IF(テーブル1[[#This Row],[売上金額]]="","",テーブル1[[#This Row],[売上金額]]*($Y$2/100)+0.3)</f>
        <v/>
      </c>
      <c r="N459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59" s="4"/>
      <c r="P459" s="20" t="str">
        <f>IF(テーブル1[[#This Row],[為替]]="","",テーブル1[[#This Row],[売上総計$]]*テーブル1[[#This Row],[為替]])</f>
        <v/>
      </c>
      <c r="Q459" s="4"/>
      <c r="R459" s="11"/>
      <c r="S459" s="18"/>
      <c r="T459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Row],[送料割引%]]/100))+AB459</f>
        <v>#VALUE!</v>
      </c>
      <c r="U459" s="21" t="e">
        <f>IF(テーブル1[[#This Row],[利益]]="","",テーブル1[[#This Row],[利益]]/(テーブル1[[#This Row],[売上金額]]*テーブル1[[#This Row],[為替]]))</f>
        <v>#VALUE!</v>
      </c>
      <c r="V459" s="22"/>
      <c r="Z459" s="12" t="e">
        <f>テーブル1[[#This Row],[利益]]+(テーブル1[[#This Row],[仕入価格]]-(テーブル1[[#This Row],[仕入価格]]*0.925925925925926))</f>
        <v>#VALUE!</v>
      </c>
      <c r="AA459" s="12">
        <f>IF(テーブル1[[#This Row],[仕入先]]="楽天",F459*リスト!$E$12,IF(テーブル1[[#This Row],[仕入先]]="Yahooショップ",F459*リスト!$E$13,))</f>
        <v>0</v>
      </c>
      <c r="AB459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60" spans="1:28" x14ac:dyDescent="0.15">
      <c r="A460" s="2" t="str">
        <f t="shared" si="7"/>
        <v/>
      </c>
      <c r="C460" s="3"/>
      <c r="D460" s="3"/>
      <c r="E460" s="11"/>
      <c r="F460" s="4"/>
      <c r="G460" s="6"/>
      <c r="H460" s="6"/>
      <c r="I460" s="6" t="str">
        <f>IF(テーブル1[[#This Row],[商品価格]]="","",SUM(G460:H460))</f>
        <v/>
      </c>
      <c r="J460" s="7"/>
      <c r="K460" s="19" t="str">
        <f>IF(テーブル1[[#This Row],[商品価格]]="","",テーブル1[[#This Row],[商品価格]]*テーブル1[[#This Row],[落札手数料%]])</f>
        <v/>
      </c>
      <c r="L460" s="19" t="str">
        <f>IF(テーブル1[[#This Row],[送料]]="","",テーブル1[[#This Row],[送料]]*テーブル1[[#This Row],[落札手数料%]])</f>
        <v/>
      </c>
      <c r="M460" s="19" t="str">
        <f>IF(テーブル1[[#This Row],[売上金額]]="","",テーブル1[[#This Row],[売上金額]]*($Y$2/100)+0.3)</f>
        <v/>
      </c>
      <c r="N460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60" s="4"/>
      <c r="P460" s="20" t="str">
        <f>IF(テーブル1[[#This Row],[為替]]="","",テーブル1[[#This Row],[売上総計$]]*テーブル1[[#This Row],[為替]])</f>
        <v/>
      </c>
      <c r="Q460" s="4"/>
      <c r="R460" s="11"/>
      <c r="S460" s="18"/>
      <c r="T460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Row],[送料割引%]]/100))+AB460</f>
        <v>#VALUE!</v>
      </c>
      <c r="U460" s="21" t="e">
        <f>IF(テーブル1[[#This Row],[利益]]="","",テーブル1[[#This Row],[利益]]/(テーブル1[[#This Row],[売上金額]]*テーブル1[[#This Row],[為替]]))</f>
        <v>#VALUE!</v>
      </c>
      <c r="V460" s="22"/>
      <c r="Z460" s="12" t="e">
        <f>テーブル1[[#This Row],[利益]]+(テーブル1[[#This Row],[仕入価格]]-(テーブル1[[#This Row],[仕入価格]]*0.925925925925926))</f>
        <v>#VALUE!</v>
      </c>
      <c r="AA460" s="12">
        <f>IF(テーブル1[[#This Row],[仕入先]]="楽天",F460*リスト!$E$12,IF(テーブル1[[#This Row],[仕入先]]="Yahooショップ",F460*リスト!$E$13,))</f>
        <v>0</v>
      </c>
      <c r="AB460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61" spans="1:28" x14ac:dyDescent="0.15">
      <c r="A461" s="2" t="str">
        <f t="shared" si="7"/>
        <v/>
      </c>
      <c r="C461" s="3"/>
      <c r="D461" s="3"/>
      <c r="E461" s="11"/>
      <c r="F461" s="4"/>
      <c r="G461" s="6"/>
      <c r="H461" s="6"/>
      <c r="I461" s="6" t="str">
        <f>IF(テーブル1[[#This Row],[商品価格]]="","",SUM(G461:H461))</f>
        <v/>
      </c>
      <c r="J461" s="7"/>
      <c r="K461" s="19" t="str">
        <f>IF(テーブル1[[#This Row],[商品価格]]="","",テーブル1[[#This Row],[商品価格]]*テーブル1[[#This Row],[落札手数料%]])</f>
        <v/>
      </c>
      <c r="L461" s="19" t="str">
        <f>IF(テーブル1[[#This Row],[送料]]="","",テーブル1[[#This Row],[送料]]*テーブル1[[#This Row],[落札手数料%]])</f>
        <v/>
      </c>
      <c r="M461" s="19" t="str">
        <f>IF(テーブル1[[#This Row],[売上金額]]="","",テーブル1[[#This Row],[売上金額]]*($Y$2/100)+0.3)</f>
        <v/>
      </c>
      <c r="N461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61" s="4"/>
      <c r="P461" s="20" t="str">
        <f>IF(テーブル1[[#This Row],[為替]]="","",テーブル1[[#This Row],[売上総計$]]*テーブル1[[#This Row],[為替]])</f>
        <v/>
      </c>
      <c r="Q461" s="4"/>
      <c r="R461" s="11"/>
      <c r="S461" s="18"/>
      <c r="T461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Row],[送料割引%]]/100))+AB461</f>
        <v>#VALUE!</v>
      </c>
      <c r="U461" s="21" t="e">
        <f>IF(テーブル1[[#This Row],[利益]]="","",テーブル1[[#This Row],[利益]]/(テーブル1[[#This Row],[売上金額]]*テーブル1[[#This Row],[為替]]))</f>
        <v>#VALUE!</v>
      </c>
      <c r="V461" s="22"/>
      <c r="Z461" s="12" t="e">
        <f>テーブル1[[#This Row],[利益]]+(テーブル1[[#This Row],[仕入価格]]-(テーブル1[[#This Row],[仕入価格]]*0.925925925925926))</f>
        <v>#VALUE!</v>
      </c>
      <c r="AA461" s="12">
        <f>IF(テーブル1[[#This Row],[仕入先]]="楽天",F461*リスト!$E$12,IF(テーブル1[[#This Row],[仕入先]]="Yahooショップ",F461*リスト!$E$13,))</f>
        <v>0</v>
      </c>
      <c r="AB461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62" spans="1:28" x14ac:dyDescent="0.15">
      <c r="A462" s="2" t="str">
        <f t="shared" si="7"/>
        <v/>
      </c>
      <c r="C462" s="3"/>
      <c r="D462" s="3"/>
      <c r="E462" s="11"/>
      <c r="F462" s="4"/>
      <c r="G462" s="6"/>
      <c r="H462" s="6"/>
      <c r="I462" s="6" t="str">
        <f>IF(テーブル1[[#This Row],[商品価格]]="","",SUM(G462:H462))</f>
        <v/>
      </c>
      <c r="J462" s="7"/>
      <c r="K462" s="19" t="str">
        <f>IF(テーブル1[[#This Row],[商品価格]]="","",テーブル1[[#This Row],[商品価格]]*テーブル1[[#This Row],[落札手数料%]])</f>
        <v/>
      </c>
      <c r="L462" s="19" t="str">
        <f>IF(テーブル1[[#This Row],[送料]]="","",テーブル1[[#This Row],[送料]]*テーブル1[[#This Row],[落札手数料%]])</f>
        <v/>
      </c>
      <c r="M462" s="19" t="str">
        <f>IF(テーブル1[[#This Row],[売上金額]]="","",テーブル1[[#This Row],[売上金額]]*($Y$2/100)+0.3)</f>
        <v/>
      </c>
      <c r="N462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62" s="4"/>
      <c r="P462" s="20" t="str">
        <f>IF(テーブル1[[#This Row],[為替]]="","",テーブル1[[#This Row],[売上総計$]]*テーブル1[[#This Row],[為替]])</f>
        <v/>
      </c>
      <c r="Q462" s="4"/>
      <c r="R462" s="11"/>
      <c r="S462" s="18"/>
      <c r="T462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Row],[送料割引%]]/100))+AB462</f>
        <v>#VALUE!</v>
      </c>
      <c r="U462" s="21" t="e">
        <f>IF(テーブル1[[#This Row],[利益]]="","",テーブル1[[#This Row],[利益]]/(テーブル1[[#This Row],[売上金額]]*テーブル1[[#This Row],[為替]]))</f>
        <v>#VALUE!</v>
      </c>
      <c r="V462" s="22"/>
      <c r="Z462" s="12" t="e">
        <f>テーブル1[[#This Row],[利益]]+(テーブル1[[#This Row],[仕入価格]]-(テーブル1[[#This Row],[仕入価格]]*0.925925925925926))</f>
        <v>#VALUE!</v>
      </c>
      <c r="AA462" s="12">
        <f>IF(テーブル1[[#This Row],[仕入先]]="楽天",F462*リスト!$E$12,IF(テーブル1[[#This Row],[仕入先]]="Yahooショップ",F462*リスト!$E$13,))</f>
        <v>0</v>
      </c>
      <c r="AB462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63" spans="1:28" x14ac:dyDescent="0.15">
      <c r="A463" s="2" t="str">
        <f t="shared" si="7"/>
        <v/>
      </c>
      <c r="C463" s="3"/>
      <c r="D463" s="3"/>
      <c r="E463" s="11"/>
      <c r="F463" s="4"/>
      <c r="G463" s="6"/>
      <c r="H463" s="6"/>
      <c r="I463" s="6" t="str">
        <f>IF(テーブル1[[#This Row],[商品価格]]="","",SUM(G463:H463))</f>
        <v/>
      </c>
      <c r="J463" s="7"/>
      <c r="K463" s="19" t="str">
        <f>IF(テーブル1[[#This Row],[商品価格]]="","",テーブル1[[#This Row],[商品価格]]*テーブル1[[#This Row],[落札手数料%]])</f>
        <v/>
      </c>
      <c r="L463" s="19" t="str">
        <f>IF(テーブル1[[#This Row],[送料]]="","",テーブル1[[#This Row],[送料]]*テーブル1[[#This Row],[落札手数料%]])</f>
        <v/>
      </c>
      <c r="M463" s="19" t="str">
        <f>IF(テーブル1[[#This Row],[売上金額]]="","",テーブル1[[#This Row],[売上金額]]*($Y$2/100)+0.3)</f>
        <v/>
      </c>
      <c r="N463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63" s="4"/>
      <c r="P463" s="20" t="str">
        <f>IF(テーブル1[[#This Row],[為替]]="","",テーブル1[[#This Row],[売上総計$]]*テーブル1[[#This Row],[為替]])</f>
        <v/>
      </c>
      <c r="Q463" s="4"/>
      <c r="R463" s="11"/>
      <c r="S463" s="18"/>
      <c r="T463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Row],[送料割引%]]/100))+AB463</f>
        <v>#VALUE!</v>
      </c>
      <c r="U463" s="21" t="e">
        <f>IF(テーブル1[[#This Row],[利益]]="","",テーブル1[[#This Row],[利益]]/(テーブル1[[#This Row],[売上金額]]*テーブル1[[#This Row],[為替]]))</f>
        <v>#VALUE!</v>
      </c>
      <c r="V463" s="22"/>
      <c r="Z463" s="12" t="e">
        <f>テーブル1[[#This Row],[利益]]+(テーブル1[[#This Row],[仕入価格]]-(テーブル1[[#This Row],[仕入価格]]*0.925925925925926))</f>
        <v>#VALUE!</v>
      </c>
      <c r="AA463" s="12">
        <f>IF(テーブル1[[#This Row],[仕入先]]="楽天",F463*リスト!$E$12,IF(テーブル1[[#This Row],[仕入先]]="Yahooショップ",F463*リスト!$E$13,))</f>
        <v>0</v>
      </c>
      <c r="AB463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64" spans="1:28" x14ac:dyDescent="0.15">
      <c r="A464" s="2" t="str">
        <f t="shared" si="7"/>
        <v/>
      </c>
      <c r="C464" s="3"/>
      <c r="D464" s="3"/>
      <c r="E464" s="11"/>
      <c r="F464" s="4"/>
      <c r="G464" s="6"/>
      <c r="H464" s="6"/>
      <c r="I464" s="6" t="str">
        <f>IF(テーブル1[[#This Row],[商品価格]]="","",SUM(G464:H464))</f>
        <v/>
      </c>
      <c r="J464" s="7"/>
      <c r="K464" s="19" t="str">
        <f>IF(テーブル1[[#This Row],[商品価格]]="","",テーブル1[[#This Row],[商品価格]]*テーブル1[[#This Row],[落札手数料%]])</f>
        <v/>
      </c>
      <c r="L464" s="19" t="str">
        <f>IF(テーブル1[[#This Row],[送料]]="","",テーブル1[[#This Row],[送料]]*テーブル1[[#This Row],[落札手数料%]])</f>
        <v/>
      </c>
      <c r="M464" s="19" t="str">
        <f>IF(テーブル1[[#This Row],[売上金額]]="","",テーブル1[[#This Row],[売上金額]]*($Y$2/100)+0.3)</f>
        <v/>
      </c>
      <c r="N464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64" s="4"/>
      <c r="P464" s="20" t="str">
        <f>IF(テーブル1[[#This Row],[為替]]="","",テーブル1[[#This Row],[売上総計$]]*テーブル1[[#This Row],[為替]])</f>
        <v/>
      </c>
      <c r="Q464" s="4"/>
      <c r="R464" s="11"/>
      <c r="S464" s="18"/>
      <c r="T464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Row],[送料割引%]]/100))+AB464</f>
        <v>#VALUE!</v>
      </c>
      <c r="U464" s="21" t="e">
        <f>IF(テーブル1[[#This Row],[利益]]="","",テーブル1[[#This Row],[利益]]/(テーブル1[[#This Row],[売上金額]]*テーブル1[[#This Row],[為替]]))</f>
        <v>#VALUE!</v>
      </c>
      <c r="V464" s="22"/>
      <c r="Z464" s="12" t="e">
        <f>テーブル1[[#This Row],[利益]]+(テーブル1[[#This Row],[仕入価格]]-(テーブル1[[#This Row],[仕入価格]]*0.925925925925926))</f>
        <v>#VALUE!</v>
      </c>
      <c r="AA464" s="12">
        <f>IF(テーブル1[[#This Row],[仕入先]]="楽天",F464*リスト!$E$12,IF(テーブル1[[#This Row],[仕入先]]="Yahooショップ",F464*リスト!$E$13,))</f>
        <v>0</v>
      </c>
      <c r="AB464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65" spans="1:28" x14ac:dyDescent="0.15">
      <c r="A465" s="2" t="str">
        <f t="shared" si="7"/>
        <v/>
      </c>
      <c r="C465" s="3"/>
      <c r="D465" s="3"/>
      <c r="E465" s="11"/>
      <c r="F465" s="4"/>
      <c r="G465" s="6"/>
      <c r="H465" s="6"/>
      <c r="I465" s="6" t="str">
        <f>IF(テーブル1[[#This Row],[商品価格]]="","",SUM(G465:H465))</f>
        <v/>
      </c>
      <c r="J465" s="7"/>
      <c r="K465" s="19" t="str">
        <f>IF(テーブル1[[#This Row],[商品価格]]="","",テーブル1[[#This Row],[商品価格]]*テーブル1[[#This Row],[落札手数料%]])</f>
        <v/>
      </c>
      <c r="L465" s="19" t="str">
        <f>IF(テーブル1[[#This Row],[送料]]="","",テーブル1[[#This Row],[送料]]*テーブル1[[#This Row],[落札手数料%]])</f>
        <v/>
      </c>
      <c r="M465" s="19" t="str">
        <f>IF(テーブル1[[#This Row],[売上金額]]="","",テーブル1[[#This Row],[売上金額]]*($Y$2/100)+0.3)</f>
        <v/>
      </c>
      <c r="N465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65" s="4"/>
      <c r="P465" s="20" t="str">
        <f>IF(テーブル1[[#This Row],[為替]]="","",テーブル1[[#This Row],[売上総計$]]*テーブル1[[#This Row],[為替]])</f>
        <v/>
      </c>
      <c r="Q465" s="4"/>
      <c r="R465" s="11"/>
      <c r="S465" s="18"/>
      <c r="T465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Row],[送料割引%]]/100))+AB465</f>
        <v>#VALUE!</v>
      </c>
      <c r="U465" s="21" t="e">
        <f>IF(テーブル1[[#This Row],[利益]]="","",テーブル1[[#This Row],[利益]]/(テーブル1[[#This Row],[売上金額]]*テーブル1[[#This Row],[為替]]))</f>
        <v>#VALUE!</v>
      </c>
      <c r="V465" s="22"/>
      <c r="Z465" s="12" t="e">
        <f>テーブル1[[#This Row],[利益]]+(テーブル1[[#This Row],[仕入価格]]-(テーブル1[[#This Row],[仕入価格]]*0.925925925925926))</f>
        <v>#VALUE!</v>
      </c>
      <c r="AA465" s="12">
        <f>IF(テーブル1[[#This Row],[仕入先]]="楽天",F465*リスト!$E$12,IF(テーブル1[[#This Row],[仕入先]]="Yahooショップ",F465*リスト!$E$13,))</f>
        <v>0</v>
      </c>
      <c r="AB465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66" spans="1:28" x14ac:dyDescent="0.15">
      <c r="A466" s="2" t="str">
        <f t="shared" si="7"/>
        <v/>
      </c>
      <c r="C466" s="3"/>
      <c r="D466" s="3"/>
      <c r="E466" s="11"/>
      <c r="F466" s="4"/>
      <c r="G466" s="6"/>
      <c r="H466" s="6"/>
      <c r="I466" s="6" t="str">
        <f>IF(テーブル1[[#This Row],[商品価格]]="","",SUM(G466:H466))</f>
        <v/>
      </c>
      <c r="J466" s="7"/>
      <c r="K466" s="19" t="str">
        <f>IF(テーブル1[[#This Row],[商品価格]]="","",テーブル1[[#This Row],[商品価格]]*テーブル1[[#This Row],[落札手数料%]])</f>
        <v/>
      </c>
      <c r="L466" s="19" t="str">
        <f>IF(テーブル1[[#This Row],[送料]]="","",テーブル1[[#This Row],[送料]]*テーブル1[[#This Row],[落札手数料%]])</f>
        <v/>
      </c>
      <c r="M466" s="19" t="str">
        <f>IF(テーブル1[[#This Row],[売上金額]]="","",テーブル1[[#This Row],[売上金額]]*($Y$2/100)+0.3)</f>
        <v/>
      </c>
      <c r="N466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66" s="4"/>
      <c r="P466" s="20" t="str">
        <f>IF(テーブル1[[#This Row],[為替]]="","",テーブル1[[#This Row],[売上総計$]]*テーブル1[[#This Row],[為替]])</f>
        <v/>
      </c>
      <c r="Q466" s="4"/>
      <c r="R466" s="11"/>
      <c r="S466" s="18"/>
      <c r="T466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Row],[送料割引%]]/100))+AB466</f>
        <v>#VALUE!</v>
      </c>
      <c r="U466" s="21" t="e">
        <f>IF(テーブル1[[#This Row],[利益]]="","",テーブル1[[#This Row],[利益]]/(テーブル1[[#This Row],[売上金額]]*テーブル1[[#This Row],[為替]]))</f>
        <v>#VALUE!</v>
      </c>
      <c r="V466" s="22"/>
      <c r="Z466" s="12" t="e">
        <f>テーブル1[[#This Row],[利益]]+(テーブル1[[#This Row],[仕入価格]]-(テーブル1[[#This Row],[仕入価格]]*0.925925925925926))</f>
        <v>#VALUE!</v>
      </c>
      <c r="AA466" s="12">
        <f>IF(テーブル1[[#This Row],[仕入先]]="楽天",F466*リスト!$E$12,IF(テーブル1[[#This Row],[仕入先]]="Yahooショップ",F466*リスト!$E$13,))</f>
        <v>0</v>
      </c>
      <c r="AB466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67" spans="1:28" x14ac:dyDescent="0.15">
      <c r="A467" s="2" t="str">
        <f t="shared" si="7"/>
        <v/>
      </c>
      <c r="C467" s="3"/>
      <c r="D467" s="3"/>
      <c r="E467" s="11"/>
      <c r="F467" s="4"/>
      <c r="G467" s="6"/>
      <c r="H467" s="6"/>
      <c r="I467" s="6" t="str">
        <f>IF(テーブル1[[#This Row],[商品価格]]="","",SUM(G467:H467))</f>
        <v/>
      </c>
      <c r="J467" s="7"/>
      <c r="K467" s="19" t="str">
        <f>IF(テーブル1[[#This Row],[商品価格]]="","",テーブル1[[#This Row],[商品価格]]*テーブル1[[#This Row],[落札手数料%]])</f>
        <v/>
      </c>
      <c r="L467" s="19" t="str">
        <f>IF(テーブル1[[#This Row],[送料]]="","",テーブル1[[#This Row],[送料]]*テーブル1[[#This Row],[落札手数料%]])</f>
        <v/>
      </c>
      <c r="M467" s="19" t="str">
        <f>IF(テーブル1[[#This Row],[売上金額]]="","",テーブル1[[#This Row],[売上金額]]*($Y$2/100)+0.3)</f>
        <v/>
      </c>
      <c r="N467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67" s="4"/>
      <c r="P467" s="20" t="str">
        <f>IF(テーブル1[[#This Row],[為替]]="","",テーブル1[[#This Row],[売上総計$]]*テーブル1[[#This Row],[為替]])</f>
        <v/>
      </c>
      <c r="Q467" s="4"/>
      <c r="R467" s="11"/>
      <c r="S467" s="18"/>
      <c r="T467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Row],[送料割引%]]/100))+AB467</f>
        <v>#VALUE!</v>
      </c>
      <c r="U467" s="21" t="e">
        <f>IF(テーブル1[[#This Row],[利益]]="","",テーブル1[[#This Row],[利益]]/(テーブル1[[#This Row],[売上金額]]*テーブル1[[#This Row],[為替]]))</f>
        <v>#VALUE!</v>
      </c>
      <c r="V467" s="22"/>
      <c r="Z467" s="12" t="e">
        <f>テーブル1[[#This Row],[利益]]+(テーブル1[[#This Row],[仕入価格]]-(テーブル1[[#This Row],[仕入価格]]*0.925925925925926))</f>
        <v>#VALUE!</v>
      </c>
      <c r="AA467" s="12">
        <f>IF(テーブル1[[#This Row],[仕入先]]="楽天",F467*リスト!$E$12,IF(テーブル1[[#This Row],[仕入先]]="Yahooショップ",F467*リスト!$E$13,))</f>
        <v>0</v>
      </c>
      <c r="AB467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68" spans="1:28" x14ac:dyDescent="0.15">
      <c r="A468" s="2" t="str">
        <f t="shared" si="7"/>
        <v/>
      </c>
      <c r="C468" s="3"/>
      <c r="D468" s="3"/>
      <c r="E468" s="11"/>
      <c r="F468" s="4"/>
      <c r="G468" s="6"/>
      <c r="H468" s="6"/>
      <c r="I468" s="6" t="str">
        <f>IF(テーブル1[[#This Row],[商品価格]]="","",SUM(G468:H468))</f>
        <v/>
      </c>
      <c r="J468" s="7"/>
      <c r="K468" s="19" t="str">
        <f>IF(テーブル1[[#This Row],[商品価格]]="","",テーブル1[[#This Row],[商品価格]]*テーブル1[[#This Row],[落札手数料%]])</f>
        <v/>
      </c>
      <c r="L468" s="19" t="str">
        <f>IF(テーブル1[[#This Row],[送料]]="","",テーブル1[[#This Row],[送料]]*テーブル1[[#This Row],[落札手数料%]])</f>
        <v/>
      </c>
      <c r="M468" s="19" t="str">
        <f>IF(テーブル1[[#This Row],[売上金額]]="","",テーブル1[[#This Row],[売上金額]]*($Y$2/100)+0.3)</f>
        <v/>
      </c>
      <c r="N468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68" s="4"/>
      <c r="P468" s="20" t="str">
        <f>IF(テーブル1[[#This Row],[為替]]="","",テーブル1[[#This Row],[売上総計$]]*テーブル1[[#This Row],[為替]])</f>
        <v/>
      </c>
      <c r="Q468" s="4"/>
      <c r="R468" s="11"/>
      <c r="S468" s="18"/>
      <c r="T468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Row],[送料割引%]]/100))+AB468</f>
        <v>#VALUE!</v>
      </c>
      <c r="U468" s="21" t="e">
        <f>IF(テーブル1[[#This Row],[利益]]="","",テーブル1[[#This Row],[利益]]/(テーブル1[[#This Row],[売上金額]]*テーブル1[[#This Row],[為替]]))</f>
        <v>#VALUE!</v>
      </c>
      <c r="V468" s="22"/>
      <c r="Z468" s="12" t="e">
        <f>テーブル1[[#This Row],[利益]]+(テーブル1[[#This Row],[仕入価格]]-(テーブル1[[#This Row],[仕入価格]]*0.925925925925926))</f>
        <v>#VALUE!</v>
      </c>
      <c r="AA468" s="12">
        <f>IF(テーブル1[[#This Row],[仕入先]]="楽天",F468*リスト!$E$12,IF(テーブル1[[#This Row],[仕入先]]="Yahooショップ",F468*リスト!$E$13,))</f>
        <v>0</v>
      </c>
      <c r="AB468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69" spans="1:28" x14ac:dyDescent="0.15">
      <c r="A469" s="2" t="str">
        <f t="shared" si="7"/>
        <v/>
      </c>
      <c r="C469" s="3"/>
      <c r="D469" s="3"/>
      <c r="E469" s="11"/>
      <c r="F469" s="4"/>
      <c r="G469" s="6"/>
      <c r="H469" s="6"/>
      <c r="I469" s="6" t="str">
        <f>IF(テーブル1[[#This Row],[商品価格]]="","",SUM(G469:H469))</f>
        <v/>
      </c>
      <c r="J469" s="7"/>
      <c r="K469" s="19" t="str">
        <f>IF(テーブル1[[#This Row],[商品価格]]="","",テーブル1[[#This Row],[商品価格]]*テーブル1[[#This Row],[落札手数料%]])</f>
        <v/>
      </c>
      <c r="L469" s="19" t="str">
        <f>IF(テーブル1[[#This Row],[送料]]="","",テーブル1[[#This Row],[送料]]*テーブル1[[#This Row],[落札手数料%]])</f>
        <v/>
      </c>
      <c r="M469" s="19" t="str">
        <f>IF(テーブル1[[#This Row],[売上金額]]="","",テーブル1[[#This Row],[売上金額]]*($Y$2/100)+0.3)</f>
        <v/>
      </c>
      <c r="N469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69" s="4"/>
      <c r="P469" s="20" t="str">
        <f>IF(テーブル1[[#This Row],[為替]]="","",テーブル1[[#This Row],[売上総計$]]*テーブル1[[#This Row],[為替]])</f>
        <v/>
      </c>
      <c r="Q469" s="4"/>
      <c r="R469" s="11"/>
      <c r="S469" s="18"/>
      <c r="T469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Row],[送料割引%]]/100))+AB469</f>
        <v>#VALUE!</v>
      </c>
      <c r="U469" s="21" t="e">
        <f>IF(テーブル1[[#This Row],[利益]]="","",テーブル1[[#This Row],[利益]]/(テーブル1[[#This Row],[売上金額]]*テーブル1[[#This Row],[為替]]))</f>
        <v>#VALUE!</v>
      </c>
      <c r="V469" s="22"/>
      <c r="Z469" s="12" t="e">
        <f>テーブル1[[#This Row],[利益]]+(テーブル1[[#This Row],[仕入価格]]-(テーブル1[[#This Row],[仕入価格]]*0.925925925925926))</f>
        <v>#VALUE!</v>
      </c>
      <c r="AA469" s="12">
        <f>IF(テーブル1[[#This Row],[仕入先]]="楽天",F469*リスト!$E$12,IF(テーブル1[[#This Row],[仕入先]]="Yahooショップ",F469*リスト!$E$13,))</f>
        <v>0</v>
      </c>
      <c r="AB469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70" spans="1:28" x14ac:dyDescent="0.15">
      <c r="A470" s="2" t="str">
        <f t="shared" si="7"/>
        <v/>
      </c>
      <c r="C470" s="3"/>
      <c r="D470" s="3"/>
      <c r="E470" s="11"/>
      <c r="F470" s="4"/>
      <c r="G470" s="6"/>
      <c r="H470" s="6"/>
      <c r="I470" s="6" t="str">
        <f>IF(テーブル1[[#This Row],[商品価格]]="","",SUM(G470:H470))</f>
        <v/>
      </c>
      <c r="J470" s="7"/>
      <c r="K470" s="19" t="str">
        <f>IF(テーブル1[[#This Row],[商品価格]]="","",テーブル1[[#This Row],[商品価格]]*テーブル1[[#This Row],[落札手数料%]])</f>
        <v/>
      </c>
      <c r="L470" s="19" t="str">
        <f>IF(テーブル1[[#This Row],[送料]]="","",テーブル1[[#This Row],[送料]]*テーブル1[[#This Row],[落札手数料%]])</f>
        <v/>
      </c>
      <c r="M470" s="19" t="str">
        <f>IF(テーブル1[[#This Row],[売上金額]]="","",テーブル1[[#This Row],[売上金額]]*($Y$2/100)+0.3)</f>
        <v/>
      </c>
      <c r="N470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70" s="4"/>
      <c r="P470" s="20" t="str">
        <f>IF(テーブル1[[#This Row],[為替]]="","",テーブル1[[#This Row],[売上総計$]]*テーブル1[[#This Row],[為替]])</f>
        <v/>
      </c>
      <c r="Q470" s="4"/>
      <c r="R470" s="11"/>
      <c r="S470" s="18"/>
      <c r="T470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Row],[送料割引%]]/100))+AB470</f>
        <v>#VALUE!</v>
      </c>
      <c r="U470" s="21" t="e">
        <f>IF(テーブル1[[#This Row],[利益]]="","",テーブル1[[#This Row],[利益]]/(テーブル1[[#This Row],[売上金額]]*テーブル1[[#This Row],[為替]]))</f>
        <v>#VALUE!</v>
      </c>
      <c r="V470" s="22"/>
      <c r="Z470" s="12" t="e">
        <f>テーブル1[[#This Row],[利益]]+(テーブル1[[#This Row],[仕入価格]]-(テーブル1[[#This Row],[仕入価格]]*0.925925925925926))</f>
        <v>#VALUE!</v>
      </c>
      <c r="AA470" s="12">
        <f>IF(テーブル1[[#This Row],[仕入先]]="楽天",F470*リスト!$E$12,IF(テーブル1[[#This Row],[仕入先]]="Yahooショップ",F470*リスト!$E$13,))</f>
        <v>0</v>
      </c>
      <c r="AB470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71" spans="1:28" x14ac:dyDescent="0.15">
      <c r="A471" s="2" t="str">
        <f t="shared" si="7"/>
        <v/>
      </c>
      <c r="C471" s="3"/>
      <c r="D471" s="3"/>
      <c r="E471" s="11"/>
      <c r="F471" s="4"/>
      <c r="G471" s="6"/>
      <c r="H471" s="6"/>
      <c r="I471" s="6" t="str">
        <f>IF(テーブル1[[#This Row],[商品価格]]="","",SUM(G471:H471))</f>
        <v/>
      </c>
      <c r="J471" s="7"/>
      <c r="K471" s="19" t="str">
        <f>IF(テーブル1[[#This Row],[商品価格]]="","",テーブル1[[#This Row],[商品価格]]*テーブル1[[#This Row],[落札手数料%]])</f>
        <v/>
      </c>
      <c r="L471" s="19" t="str">
        <f>IF(テーブル1[[#This Row],[送料]]="","",テーブル1[[#This Row],[送料]]*テーブル1[[#This Row],[落札手数料%]])</f>
        <v/>
      </c>
      <c r="M471" s="19" t="str">
        <f>IF(テーブル1[[#This Row],[売上金額]]="","",テーブル1[[#This Row],[売上金額]]*($Y$2/100)+0.3)</f>
        <v/>
      </c>
      <c r="N471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71" s="4"/>
      <c r="P471" s="20" t="str">
        <f>IF(テーブル1[[#This Row],[為替]]="","",テーブル1[[#This Row],[売上総計$]]*テーブル1[[#This Row],[為替]])</f>
        <v/>
      </c>
      <c r="Q471" s="4"/>
      <c r="R471" s="11"/>
      <c r="S471" s="18"/>
      <c r="T471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Row],[送料割引%]]/100))+AB471</f>
        <v>#VALUE!</v>
      </c>
      <c r="U471" s="21" t="e">
        <f>IF(テーブル1[[#This Row],[利益]]="","",テーブル1[[#This Row],[利益]]/(テーブル1[[#This Row],[売上金額]]*テーブル1[[#This Row],[為替]]))</f>
        <v>#VALUE!</v>
      </c>
      <c r="V471" s="22"/>
      <c r="Z471" s="12" t="e">
        <f>テーブル1[[#This Row],[利益]]+(テーブル1[[#This Row],[仕入価格]]-(テーブル1[[#This Row],[仕入価格]]*0.925925925925926))</f>
        <v>#VALUE!</v>
      </c>
      <c r="AA471" s="12">
        <f>IF(テーブル1[[#This Row],[仕入先]]="楽天",F471*リスト!$E$12,IF(テーブル1[[#This Row],[仕入先]]="Yahooショップ",F471*リスト!$E$13,))</f>
        <v>0</v>
      </c>
      <c r="AB471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72" spans="1:28" x14ac:dyDescent="0.15">
      <c r="A472" s="2" t="str">
        <f t="shared" si="7"/>
        <v/>
      </c>
      <c r="C472" s="3"/>
      <c r="D472" s="3"/>
      <c r="E472" s="11"/>
      <c r="F472" s="4"/>
      <c r="G472" s="6"/>
      <c r="H472" s="6"/>
      <c r="I472" s="6" t="str">
        <f>IF(テーブル1[[#This Row],[商品価格]]="","",SUM(G472:H472))</f>
        <v/>
      </c>
      <c r="J472" s="7"/>
      <c r="K472" s="19" t="str">
        <f>IF(テーブル1[[#This Row],[商品価格]]="","",テーブル1[[#This Row],[商品価格]]*テーブル1[[#This Row],[落札手数料%]])</f>
        <v/>
      </c>
      <c r="L472" s="19" t="str">
        <f>IF(テーブル1[[#This Row],[送料]]="","",テーブル1[[#This Row],[送料]]*テーブル1[[#This Row],[落札手数料%]])</f>
        <v/>
      </c>
      <c r="M472" s="19" t="str">
        <f>IF(テーブル1[[#This Row],[売上金額]]="","",テーブル1[[#This Row],[売上金額]]*($Y$2/100)+0.3)</f>
        <v/>
      </c>
      <c r="N472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72" s="4"/>
      <c r="P472" s="20" t="str">
        <f>IF(テーブル1[[#This Row],[為替]]="","",テーブル1[[#This Row],[売上総計$]]*テーブル1[[#This Row],[為替]])</f>
        <v/>
      </c>
      <c r="Q472" s="4"/>
      <c r="R472" s="11"/>
      <c r="S472" s="18"/>
      <c r="T472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Row],[送料割引%]]/100))+AB472</f>
        <v>#VALUE!</v>
      </c>
      <c r="U472" s="21" t="e">
        <f>IF(テーブル1[[#This Row],[利益]]="","",テーブル1[[#This Row],[利益]]/(テーブル1[[#This Row],[売上金額]]*テーブル1[[#This Row],[為替]]))</f>
        <v>#VALUE!</v>
      </c>
      <c r="V472" s="22"/>
      <c r="Z472" s="12" t="e">
        <f>テーブル1[[#This Row],[利益]]+(テーブル1[[#This Row],[仕入価格]]-(テーブル1[[#This Row],[仕入価格]]*0.925925925925926))</f>
        <v>#VALUE!</v>
      </c>
      <c r="AA472" s="12">
        <f>IF(テーブル1[[#This Row],[仕入先]]="楽天",F472*リスト!$E$12,IF(テーブル1[[#This Row],[仕入先]]="Yahooショップ",F472*リスト!$E$13,))</f>
        <v>0</v>
      </c>
      <c r="AB472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73" spans="1:28" x14ac:dyDescent="0.15">
      <c r="A473" s="2" t="str">
        <f t="shared" si="7"/>
        <v/>
      </c>
      <c r="C473" s="3"/>
      <c r="D473" s="3"/>
      <c r="E473" s="11"/>
      <c r="F473" s="4"/>
      <c r="G473" s="6"/>
      <c r="H473" s="6"/>
      <c r="I473" s="6" t="str">
        <f>IF(テーブル1[[#This Row],[商品価格]]="","",SUM(G473:H473))</f>
        <v/>
      </c>
      <c r="J473" s="7"/>
      <c r="K473" s="19" t="str">
        <f>IF(テーブル1[[#This Row],[商品価格]]="","",テーブル1[[#This Row],[商品価格]]*テーブル1[[#This Row],[落札手数料%]])</f>
        <v/>
      </c>
      <c r="L473" s="19" t="str">
        <f>IF(テーブル1[[#This Row],[送料]]="","",テーブル1[[#This Row],[送料]]*テーブル1[[#This Row],[落札手数料%]])</f>
        <v/>
      </c>
      <c r="M473" s="19" t="str">
        <f>IF(テーブル1[[#This Row],[売上金額]]="","",テーブル1[[#This Row],[売上金額]]*($Y$2/100)+0.3)</f>
        <v/>
      </c>
      <c r="N473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73" s="4"/>
      <c r="P473" s="20" t="str">
        <f>IF(テーブル1[[#This Row],[為替]]="","",テーブル1[[#This Row],[売上総計$]]*テーブル1[[#This Row],[為替]])</f>
        <v/>
      </c>
      <c r="Q473" s="4"/>
      <c r="R473" s="11"/>
      <c r="S473" s="18"/>
      <c r="T473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Row],[送料割引%]]/100))+AB473</f>
        <v>#VALUE!</v>
      </c>
      <c r="U473" s="21" t="e">
        <f>IF(テーブル1[[#This Row],[利益]]="","",テーブル1[[#This Row],[利益]]/(テーブル1[[#This Row],[売上金額]]*テーブル1[[#This Row],[為替]]))</f>
        <v>#VALUE!</v>
      </c>
      <c r="V473" s="22"/>
      <c r="Z473" s="12" t="e">
        <f>テーブル1[[#This Row],[利益]]+(テーブル1[[#This Row],[仕入価格]]-(テーブル1[[#This Row],[仕入価格]]*0.925925925925926))</f>
        <v>#VALUE!</v>
      </c>
      <c r="AA473" s="12">
        <f>IF(テーブル1[[#This Row],[仕入先]]="楽天",F473*リスト!$E$12,IF(テーブル1[[#This Row],[仕入先]]="Yahooショップ",F473*リスト!$E$13,))</f>
        <v>0</v>
      </c>
      <c r="AB473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74" spans="1:28" x14ac:dyDescent="0.15">
      <c r="A474" s="2" t="str">
        <f t="shared" si="7"/>
        <v/>
      </c>
      <c r="C474" s="3"/>
      <c r="D474" s="3"/>
      <c r="E474" s="11"/>
      <c r="F474" s="4"/>
      <c r="G474" s="6"/>
      <c r="H474" s="6"/>
      <c r="I474" s="6" t="str">
        <f>IF(テーブル1[[#This Row],[商品価格]]="","",SUM(G474:H474))</f>
        <v/>
      </c>
      <c r="J474" s="7"/>
      <c r="K474" s="19" t="str">
        <f>IF(テーブル1[[#This Row],[商品価格]]="","",テーブル1[[#This Row],[商品価格]]*テーブル1[[#This Row],[落札手数料%]])</f>
        <v/>
      </c>
      <c r="L474" s="19" t="str">
        <f>IF(テーブル1[[#This Row],[送料]]="","",テーブル1[[#This Row],[送料]]*テーブル1[[#This Row],[落札手数料%]])</f>
        <v/>
      </c>
      <c r="M474" s="19" t="str">
        <f>IF(テーブル1[[#This Row],[売上金額]]="","",テーブル1[[#This Row],[売上金額]]*($Y$2/100)+0.3)</f>
        <v/>
      </c>
      <c r="N474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74" s="4"/>
      <c r="P474" s="20" t="str">
        <f>IF(テーブル1[[#This Row],[為替]]="","",テーブル1[[#This Row],[売上総計$]]*テーブル1[[#This Row],[為替]])</f>
        <v/>
      </c>
      <c r="Q474" s="4"/>
      <c r="R474" s="11"/>
      <c r="S474" s="18"/>
      <c r="T474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Row],[送料割引%]]/100))+AB474</f>
        <v>#VALUE!</v>
      </c>
      <c r="U474" s="21" t="e">
        <f>IF(テーブル1[[#This Row],[利益]]="","",テーブル1[[#This Row],[利益]]/(テーブル1[[#This Row],[売上金額]]*テーブル1[[#This Row],[為替]]))</f>
        <v>#VALUE!</v>
      </c>
      <c r="V474" s="22"/>
      <c r="Z474" s="12" t="e">
        <f>テーブル1[[#This Row],[利益]]+(テーブル1[[#This Row],[仕入価格]]-(テーブル1[[#This Row],[仕入価格]]*0.925925925925926))</f>
        <v>#VALUE!</v>
      </c>
      <c r="AA474" s="12">
        <f>IF(テーブル1[[#This Row],[仕入先]]="楽天",F474*リスト!$E$12,IF(テーブル1[[#This Row],[仕入先]]="Yahooショップ",F474*リスト!$E$13,))</f>
        <v>0</v>
      </c>
      <c r="AB474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75" spans="1:28" x14ac:dyDescent="0.15">
      <c r="A475" s="2" t="str">
        <f t="shared" si="7"/>
        <v/>
      </c>
      <c r="C475" s="3"/>
      <c r="D475" s="3"/>
      <c r="E475" s="11"/>
      <c r="F475" s="4"/>
      <c r="G475" s="6"/>
      <c r="H475" s="6"/>
      <c r="I475" s="6" t="str">
        <f>IF(テーブル1[[#This Row],[商品価格]]="","",SUM(G475:H475))</f>
        <v/>
      </c>
      <c r="J475" s="7"/>
      <c r="K475" s="19" t="str">
        <f>IF(テーブル1[[#This Row],[商品価格]]="","",テーブル1[[#This Row],[商品価格]]*テーブル1[[#This Row],[落札手数料%]])</f>
        <v/>
      </c>
      <c r="L475" s="19" t="str">
        <f>IF(テーブル1[[#This Row],[送料]]="","",テーブル1[[#This Row],[送料]]*テーブル1[[#This Row],[落札手数料%]])</f>
        <v/>
      </c>
      <c r="M475" s="19" t="str">
        <f>IF(テーブル1[[#This Row],[売上金額]]="","",テーブル1[[#This Row],[売上金額]]*($Y$2/100)+0.3)</f>
        <v/>
      </c>
      <c r="N475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75" s="4"/>
      <c r="P475" s="20" t="str">
        <f>IF(テーブル1[[#This Row],[為替]]="","",テーブル1[[#This Row],[売上総計$]]*テーブル1[[#This Row],[為替]])</f>
        <v/>
      </c>
      <c r="Q475" s="4"/>
      <c r="R475" s="11"/>
      <c r="S475" s="18"/>
      <c r="T475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Row],[送料割引%]]/100))+AB475</f>
        <v>#VALUE!</v>
      </c>
      <c r="U475" s="21" t="e">
        <f>IF(テーブル1[[#This Row],[利益]]="","",テーブル1[[#This Row],[利益]]/(テーブル1[[#This Row],[売上金額]]*テーブル1[[#This Row],[為替]]))</f>
        <v>#VALUE!</v>
      </c>
      <c r="V475" s="22"/>
      <c r="Z475" s="12" t="e">
        <f>テーブル1[[#This Row],[利益]]+(テーブル1[[#This Row],[仕入価格]]-(テーブル1[[#This Row],[仕入価格]]*0.925925925925926))</f>
        <v>#VALUE!</v>
      </c>
      <c r="AA475" s="12">
        <f>IF(テーブル1[[#This Row],[仕入先]]="楽天",F475*リスト!$E$12,IF(テーブル1[[#This Row],[仕入先]]="Yahooショップ",F475*リスト!$E$13,))</f>
        <v>0</v>
      </c>
      <c r="AB475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76" spans="1:28" x14ac:dyDescent="0.15">
      <c r="A476" s="2" t="str">
        <f t="shared" si="7"/>
        <v/>
      </c>
      <c r="C476" s="3"/>
      <c r="D476" s="3"/>
      <c r="E476" s="11"/>
      <c r="F476" s="4"/>
      <c r="G476" s="6"/>
      <c r="H476" s="6"/>
      <c r="I476" s="6" t="str">
        <f>IF(テーブル1[[#This Row],[商品価格]]="","",SUM(G476:H476))</f>
        <v/>
      </c>
      <c r="J476" s="7"/>
      <c r="K476" s="19" t="str">
        <f>IF(テーブル1[[#This Row],[商品価格]]="","",テーブル1[[#This Row],[商品価格]]*テーブル1[[#This Row],[落札手数料%]])</f>
        <v/>
      </c>
      <c r="L476" s="19" t="str">
        <f>IF(テーブル1[[#This Row],[送料]]="","",テーブル1[[#This Row],[送料]]*テーブル1[[#This Row],[落札手数料%]])</f>
        <v/>
      </c>
      <c r="M476" s="19" t="str">
        <f>IF(テーブル1[[#This Row],[売上金額]]="","",テーブル1[[#This Row],[売上金額]]*($Y$2/100)+0.3)</f>
        <v/>
      </c>
      <c r="N476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76" s="4"/>
      <c r="P476" s="20" t="str">
        <f>IF(テーブル1[[#This Row],[為替]]="","",テーブル1[[#This Row],[売上総計$]]*テーブル1[[#This Row],[為替]])</f>
        <v/>
      </c>
      <c r="Q476" s="4"/>
      <c r="R476" s="11"/>
      <c r="S476" s="18"/>
      <c r="T476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Row],[送料割引%]]/100))+AB476</f>
        <v>#VALUE!</v>
      </c>
      <c r="U476" s="21" t="e">
        <f>IF(テーブル1[[#This Row],[利益]]="","",テーブル1[[#This Row],[利益]]/(テーブル1[[#This Row],[売上金額]]*テーブル1[[#This Row],[為替]]))</f>
        <v>#VALUE!</v>
      </c>
      <c r="V476" s="22"/>
      <c r="Z476" s="12" t="e">
        <f>テーブル1[[#This Row],[利益]]+(テーブル1[[#This Row],[仕入価格]]-(テーブル1[[#This Row],[仕入価格]]*0.925925925925926))</f>
        <v>#VALUE!</v>
      </c>
      <c r="AA476" s="12">
        <f>IF(テーブル1[[#This Row],[仕入先]]="楽天",F476*リスト!$E$12,IF(テーブル1[[#This Row],[仕入先]]="Yahooショップ",F476*リスト!$E$13,))</f>
        <v>0</v>
      </c>
      <c r="AB476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77" spans="1:28" x14ac:dyDescent="0.15">
      <c r="A477" s="2" t="str">
        <f t="shared" si="7"/>
        <v/>
      </c>
      <c r="C477" s="3"/>
      <c r="D477" s="3"/>
      <c r="E477" s="11"/>
      <c r="F477" s="4"/>
      <c r="G477" s="6"/>
      <c r="H477" s="6"/>
      <c r="I477" s="6" t="str">
        <f>IF(テーブル1[[#This Row],[商品価格]]="","",SUM(G477:H477))</f>
        <v/>
      </c>
      <c r="J477" s="7"/>
      <c r="K477" s="19" t="str">
        <f>IF(テーブル1[[#This Row],[商品価格]]="","",テーブル1[[#This Row],[商品価格]]*テーブル1[[#This Row],[落札手数料%]])</f>
        <v/>
      </c>
      <c r="L477" s="19" t="str">
        <f>IF(テーブル1[[#This Row],[送料]]="","",テーブル1[[#This Row],[送料]]*テーブル1[[#This Row],[落札手数料%]])</f>
        <v/>
      </c>
      <c r="M477" s="19" t="str">
        <f>IF(テーブル1[[#This Row],[売上金額]]="","",テーブル1[[#This Row],[売上金額]]*($Y$2/100)+0.3)</f>
        <v/>
      </c>
      <c r="N477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77" s="4"/>
      <c r="P477" s="20" t="str">
        <f>IF(テーブル1[[#This Row],[為替]]="","",テーブル1[[#This Row],[売上総計$]]*テーブル1[[#This Row],[為替]])</f>
        <v/>
      </c>
      <c r="Q477" s="4"/>
      <c r="R477" s="11"/>
      <c r="S477" s="18"/>
      <c r="T477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Row],[送料割引%]]/100))+AB477</f>
        <v>#VALUE!</v>
      </c>
      <c r="U477" s="21" t="e">
        <f>IF(テーブル1[[#This Row],[利益]]="","",テーブル1[[#This Row],[利益]]/(テーブル1[[#This Row],[売上金額]]*テーブル1[[#This Row],[為替]]))</f>
        <v>#VALUE!</v>
      </c>
      <c r="V477" s="22"/>
      <c r="Z477" s="12" t="e">
        <f>テーブル1[[#This Row],[利益]]+(テーブル1[[#This Row],[仕入価格]]-(テーブル1[[#This Row],[仕入価格]]*0.925925925925926))</f>
        <v>#VALUE!</v>
      </c>
      <c r="AA477" s="12">
        <f>IF(テーブル1[[#This Row],[仕入先]]="楽天",F477*リスト!$E$12,IF(テーブル1[[#This Row],[仕入先]]="Yahooショップ",F477*リスト!$E$13,))</f>
        <v>0</v>
      </c>
      <c r="AB477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78" spans="1:28" x14ac:dyDescent="0.15">
      <c r="A478" s="2" t="str">
        <f t="shared" si="7"/>
        <v/>
      </c>
      <c r="C478" s="3"/>
      <c r="D478" s="3"/>
      <c r="E478" s="11"/>
      <c r="F478" s="4"/>
      <c r="G478" s="6"/>
      <c r="H478" s="6"/>
      <c r="I478" s="6" t="str">
        <f>IF(テーブル1[[#This Row],[商品価格]]="","",SUM(G478:H478))</f>
        <v/>
      </c>
      <c r="J478" s="7"/>
      <c r="K478" s="19" t="str">
        <f>IF(テーブル1[[#This Row],[商品価格]]="","",テーブル1[[#This Row],[商品価格]]*テーブル1[[#This Row],[落札手数料%]])</f>
        <v/>
      </c>
      <c r="L478" s="19" t="str">
        <f>IF(テーブル1[[#This Row],[送料]]="","",テーブル1[[#This Row],[送料]]*テーブル1[[#This Row],[落札手数料%]])</f>
        <v/>
      </c>
      <c r="M478" s="19" t="str">
        <f>IF(テーブル1[[#This Row],[売上金額]]="","",テーブル1[[#This Row],[売上金額]]*($Y$2/100)+0.3)</f>
        <v/>
      </c>
      <c r="N478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78" s="4"/>
      <c r="P478" s="20" t="str">
        <f>IF(テーブル1[[#This Row],[為替]]="","",テーブル1[[#This Row],[売上総計$]]*テーブル1[[#This Row],[為替]])</f>
        <v/>
      </c>
      <c r="Q478" s="4"/>
      <c r="R478" s="11"/>
      <c r="S478" s="18"/>
      <c r="T478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Row],[送料割引%]]/100))+AB478</f>
        <v>#VALUE!</v>
      </c>
      <c r="U478" s="21" t="e">
        <f>IF(テーブル1[[#This Row],[利益]]="","",テーブル1[[#This Row],[利益]]/(テーブル1[[#This Row],[売上金額]]*テーブル1[[#This Row],[為替]]))</f>
        <v>#VALUE!</v>
      </c>
      <c r="V478" s="22"/>
      <c r="Z478" s="12" t="e">
        <f>テーブル1[[#This Row],[利益]]+(テーブル1[[#This Row],[仕入価格]]-(テーブル1[[#This Row],[仕入価格]]*0.925925925925926))</f>
        <v>#VALUE!</v>
      </c>
      <c r="AA478" s="12">
        <f>IF(テーブル1[[#This Row],[仕入先]]="楽天",F478*リスト!$E$12,IF(テーブル1[[#This Row],[仕入先]]="Yahooショップ",F478*リスト!$E$13,))</f>
        <v>0</v>
      </c>
      <c r="AB478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79" spans="1:28" x14ac:dyDescent="0.15">
      <c r="A479" s="2" t="str">
        <f t="shared" si="7"/>
        <v/>
      </c>
      <c r="C479" s="3"/>
      <c r="D479" s="3"/>
      <c r="E479" s="11"/>
      <c r="F479" s="4"/>
      <c r="G479" s="6"/>
      <c r="H479" s="6"/>
      <c r="I479" s="6" t="str">
        <f>IF(テーブル1[[#This Row],[商品価格]]="","",SUM(G479:H479))</f>
        <v/>
      </c>
      <c r="J479" s="7"/>
      <c r="K479" s="19" t="str">
        <f>IF(テーブル1[[#This Row],[商品価格]]="","",テーブル1[[#This Row],[商品価格]]*テーブル1[[#This Row],[落札手数料%]])</f>
        <v/>
      </c>
      <c r="L479" s="19" t="str">
        <f>IF(テーブル1[[#This Row],[送料]]="","",テーブル1[[#This Row],[送料]]*テーブル1[[#This Row],[落札手数料%]])</f>
        <v/>
      </c>
      <c r="M479" s="19" t="str">
        <f>IF(テーブル1[[#This Row],[売上金額]]="","",テーブル1[[#This Row],[売上金額]]*($Y$2/100)+0.3)</f>
        <v/>
      </c>
      <c r="N479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79" s="4"/>
      <c r="P479" s="20" t="str">
        <f>IF(テーブル1[[#This Row],[為替]]="","",テーブル1[[#This Row],[売上総計$]]*テーブル1[[#This Row],[為替]])</f>
        <v/>
      </c>
      <c r="Q479" s="4"/>
      <c r="R479" s="11"/>
      <c r="S479" s="18"/>
      <c r="T479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Row],[送料割引%]]/100))+AB479</f>
        <v>#VALUE!</v>
      </c>
      <c r="U479" s="21" t="e">
        <f>IF(テーブル1[[#This Row],[利益]]="","",テーブル1[[#This Row],[利益]]/(テーブル1[[#This Row],[売上金額]]*テーブル1[[#This Row],[為替]]))</f>
        <v>#VALUE!</v>
      </c>
      <c r="V479" s="22"/>
      <c r="Z479" s="12" t="e">
        <f>テーブル1[[#This Row],[利益]]+(テーブル1[[#This Row],[仕入価格]]-(テーブル1[[#This Row],[仕入価格]]*0.925925925925926))</f>
        <v>#VALUE!</v>
      </c>
      <c r="AA479" s="12">
        <f>IF(テーブル1[[#This Row],[仕入先]]="楽天",F479*リスト!$E$12,IF(テーブル1[[#This Row],[仕入先]]="Yahooショップ",F479*リスト!$E$13,))</f>
        <v>0</v>
      </c>
      <c r="AB479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80" spans="1:28" x14ac:dyDescent="0.15">
      <c r="A480" s="2" t="str">
        <f t="shared" si="7"/>
        <v/>
      </c>
      <c r="C480" s="3"/>
      <c r="D480" s="3"/>
      <c r="E480" s="11"/>
      <c r="F480" s="4"/>
      <c r="G480" s="6"/>
      <c r="H480" s="6"/>
      <c r="I480" s="6" t="str">
        <f>IF(テーブル1[[#This Row],[商品価格]]="","",SUM(G480:H480))</f>
        <v/>
      </c>
      <c r="J480" s="7"/>
      <c r="K480" s="19" t="str">
        <f>IF(テーブル1[[#This Row],[商品価格]]="","",テーブル1[[#This Row],[商品価格]]*テーブル1[[#This Row],[落札手数料%]])</f>
        <v/>
      </c>
      <c r="L480" s="19" t="str">
        <f>IF(テーブル1[[#This Row],[送料]]="","",テーブル1[[#This Row],[送料]]*テーブル1[[#This Row],[落札手数料%]])</f>
        <v/>
      </c>
      <c r="M480" s="19" t="str">
        <f>IF(テーブル1[[#This Row],[売上金額]]="","",テーブル1[[#This Row],[売上金額]]*($Y$2/100)+0.3)</f>
        <v/>
      </c>
      <c r="N480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80" s="4"/>
      <c r="P480" s="20" t="str">
        <f>IF(テーブル1[[#This Row],[為替]]="","",テーブル1[[#This Row],[売上総計$]]*テーブル1[[#This Row],[為替]])</f>
        <v/>
      </c>
      <c r="Q480" s="4"/>
      <c r="R480" s="11"/>
      <c r="S480" s="18"/>
      <c r="T480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Row],[送料割引%]]/100))+AB480</f>
        <v>#VALUE!</v>
      </c>
      <c r="U480" s="21" t="e">
        <f>IF(テーブル1[[#This Row],[利益]]="","",テーブル1[[#This Row],[利益]]/(テーブル1[[#This Row],[売上金額]]*テーブル1[[#This Row],[為替]]))</f>
        <v>#VALUE!</v>
      </c>
      <c r="V480" s="22"/>
      <c r="Z480" s="12" t="e">
        <f>テーブル1[[#This Row],[利益]]+(テーブル1[[#This Row],[仕入価格]]-(テーブル1[[#This Row],[仕入価格]]*0.925925925925926))</f>
        <v>#VALUE!</v>
      </c>
      <c r="AA480" s="12">
        <f>IF(テーブル1[[#This Row],[仕入先]]="楽天",F480*リスト!$E$12,IF(テーブル1[[#This Row],[仕入先]]="Yahooショップ",F480*リスト!$E$13,))</f>
        <v>0</v>
      </c>
      <c r="AB480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81" spans="1:28" x14ac:dyDescent="0.15">
      <c r="A481" s="2" t="str">
        <f t="shared" si="7"/>
        <v/>
      </c>
      <c r="C481" s="3"/>
      <c r="D481" s="3"/>
      <c r="E481" s="11"/>
      <c r="F481" s="4"/>
      <c r="G481" s="6"/>
      <c r="H481" s="6"/>
      <c r="I481" s="6" t="str">
        <f>IF(テーブル1[[#This Row],[商品価格]]="","",SUM(G481:H481))</f>
        <v/>
      </c>
      <c r="J481" s="7"/>
      <c r="K481" s="19" t="str">
        <f>IF(テーブル1[[#This Row],[商品価格]]="","",テーブル1[[#This Row],[商品価格]]*テーブル1[[#This Row],[落札手数料%]])</f>
        <v/>
      </c>
      <c r="L481" s="19" t="str">
        <f>IF(テーブル1[[#This Row],[送料]]="","",テーブル1[[#This Row],[送料]]*テーブル1[[#This Row],[落札手数料%]])</f>
        <v/>
      </c>
      <c r="M481" s="19" t="str">
        <f>IF(テーブル1[[#This Row],[売上金額]]="","",テーブル1[[#This Row],[売上金額]]*($Y$2/100)+0.3)</f>
        <v/>
      </c>
      <c r="N481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81" s="4"/>
      <c r="P481" s="20" t="str">
        <f>IF(テーブル1[[#This Row],[為替]]="","",テーブル1[[#This Row],[売上総計$]]*テーブル1[[#This Row],[為替]])</f>
        <v/>
      </c>
      <c r="Q481" s="4"/>
      <c r="R481" s="11"/>
      <c r="S481" s="18"/>
      <c r="T481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Row],[送料割引%]]/100))+AB481</f>
        <v>#VALUE!</v>
      </c>
      <c r="U481" s="21" t="e">
        <f>IF(テーブル1[[#This Row],[利益]]="","",テーブル1[[#This Row],[利益]]/(テーブル1[[#This Row],[売上金額]]*テーブル1[[#This Row],[為替]]))</f>
        <v>#VALUE!</v>
      </c>
      <c r="V481" s="22"/>
      <c r="Z481" s="12" t="e">
        <f>テーブル1[[#This Row],[利益]]+(テーブル1[[#This Row],[仕入価格]]-(テーブル1[[#This Row],[仕入価格]]*0.925925925925926))</f>
        <v>#VALUE!</v>
      </c>
      <c r="AA481" s="12">
        <f>IF(テーブル1[[#This Row],[仕入先]]="楽天",F481*リスト!$E$12,IF(テーブル1[[#This Row],[仕入先]]="Yahooショップ",F481*リスト!$E$13,))</f>
        <v>0</v>
      </c>
      <c r="AB481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82" spans="1:28" x14ac:dyDescent="0.15">
      <c r="A482" s="2" t="str">
        <f t="shared" si="7"/>
        <v/>
      </c>
      <c r="C482" s="3"/>
      <c r="D482" s="3"/>
      <c r="E482" s="11"/>
      <c r="F482" s="4"/>
      <c r="G482" s="6"/>
      <c r="H482" s="6"/>
      <c r="I482" s="6" t="str">
        <f>IF(テーブル1[[#This Row],[商品価格]]="","",SUM(G482:H482))</f>
        <v/>
      </c>
      <c r="J482" s="7"/>
      <c r="K482" s="19" t="str">
        <f>IF(テーブル1[[#This Row],[商品価格]]="","",テーブル1[[#This Row],[商品価格]]*テーブル1[[#This Row],[落札手数料%]])</f>
        <v/>
      </c>
      <c r="L482" s="19" t="str">
        <f>IF(テーブル1[[#This Row],[送料]]="","",テーブル1[[#This Row],[送料]]*テーブル1[[#This Row],[落札手数料%]])</f>
        <v/>
      </c>
      <c r="M482" s="19" t="str">
        <f>IF(テーブル1[[#This Row],[売上金額]]="","",テーブル1[[#This Row],[売上金額]]*($Y$2/100)+0.3)</f>
        <v/>
      </c>
      <c r="N482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82" s="4"/>
      <c r="P482" s="20" t="str">
        <f>IF(テーブル1[[#This Row],[為替]]="","",テーブル1[[#This Row],[売上総計$]]*テーブル1[[#This Row],[為替]])</f>
        <v/>
      </c>
      <c r="Q482" s="4"/>
      <c r="R482" s="11"/>
      <c r="S482" s="18"/>
      <c r="T482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Row],[送料割引%]]/100))+AB482</f>
        <v>#VALUE!</v>
      </c>
      <c r="U482" s="21" t="e">
        <f>IF(テーブル1[[#This Row],[利益]]="","",テーブル1[[#This Row],[利益]]/(テーブル1[[#This Row],[売上金額]]*テーブル1[[#This Row],[為替]]))</f>
        <v>#VALUE!</v>
      </c>
      <c r="V482" s="22"/>
      <c r="Z482" s="12" t="e">
        <f>テーブル1[[#This Row],[利益]]+(テーブル1[[#This Row],[仕入価格]]-(テーブル1[[#This Row],[仕入価格]]*0.925925925925926))</f>
        <v>#VALUE!</v>
      </c>
      <c r="AA482" s="12">
        <f>IF(テーブル1[[#This Row],[仕入先]]="楽天",F482*リスト!$E$12,IF(テーブル1[[#This Row],[仕入先]]="Yahooショップ",F482*リスト!$E$13,))</f>
        <v>0</v>
      </c>
      <c r="AB482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83" spans="1:28" x14ac:dyDescent="0.15">
      <c r="A483" s="2" t="str">
        <f t="shared" si="7"/>
        <v/>
      </c>
      <c r="C483" s="3"/>
      <c r="D483" s="3"/>
      <c r="E483" s="11"/>
      <c r="F483" s="4"/>
      <c r="G483" s="6"/>
      <c r="H483" s="6"/>
      <c r="I483" s="6" t="str">
        <f>IF(テーブル1[[#This Row],[商品価格]]="","",SUM(G483:H483))</f>
        <v/>
      </c>
      <c r="J483" s="7"/>
      <c r="K483" s="19" t="str">
        <f>IF(テーブル1[[#This Row],[商品価格]]="","",テーブル1[[#This Row],[商品価格]]*テーブル1[[#This Row],[落札手数料%]])</f>
        <v/>
      </c>
      <c r="L483" s="19" t="str">
        <f>IF(テーブル1[[#This Row],[送料]]="","",テーブル1[[#This Row],[送料]]*テーブル1[[#This Row],[落札手数料%]])</f>
        <v/>
      </c>
      <c r="M483" s="19" t="str">
        <f>IF(テーブル1[[#This Row],[売上金額]]="","",テーブル1[[#This Row],[売上金額]]*($Y$2/100)+0.3)</f>
        <v/>
      </c>
      <c r="N483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83" s="4"/>
      <c r="P483" s="20" t="str">
        <f>IF(テーブル1[[#This Row],[為替]]="","",テーブル1[[#This Row],[売上総計$]]*テーブル1[[#This Row],[為替]])</f>
        <v/>
      </c>
      <c r="Q483" s="4"/>
      <c r="R483" s="11"/>
      <c r="S483" s="18"/>
      <c r="T483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Row],[送料割引%]]/100))+AB483</f>
        <v>#VALUE!</v>
      </c>
      <c r="U483" s="21" t="e">
        <f>IF(テーブル1[[#This Row],[利益]]="","",テーブル1[[#This Row],[利益]]/(テーブル1[[#This Row],[売上金額]]*テーブル1[[#This Row],[為替]]))</f>
        <v>#VALUE!</v>
      </c>
      <c r="V483" s="22"/>
      <c r="Z483" s="12" t="e">
        <f>テーブル1[[#This Row],[利益]]+(テーブル1[[#This Row],[仕入価格]]-(テーブル1[[#This Row],[仕入価格]]*0.925925925925926))</f>
        <v>#VALUE!</v>
      </c>
      <c r="AA483" s="12">
        <f>IF(テーブル1[[#This Row],[仕入先]]="楽天",F483*リスト!$E$12,IF(テーブル1[[#This Row],[仕入先]]="Yahooショップ",F483*リスト!$E$13,))</f>
        <v>0</v>
      </c>
      <c r="AB483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84" spans="1:28" x14ac:dyDescent="0.15">
      <c r="A484" s="2" t="str">
        <f t="shared" si="7"/>
        <v/>
      </c>
      <c r="C484" s="3"/>
      <c r="D484" s="3"/>
      <c r="E484" s="11"/>
      <c r="F484" s="4"/>
      <c r="G484" s="6"/>
      <c r="H484" s="6"/>
      <c r="I484" s="6" t="str">
        <f>IF(テーブル1[[#This Row],[商品価格]]="","",SUM(G484:H484))</f>
        <v/>
      </c>
      <c r="J484" s="7"/>
      <c r="K484" s="19" t="str">
        <f>IF(テーブル1[[#This Row],[商品価格]]="","",テーブル1[[#This Row],[商品価格]]*テーブル1[[#This Row],[落札手数料%]])</f>
        <v/>
      </c>
      <c r="L484" s="19" t="str">
        <f>IF(テーブル1[[#This Row],[送料]]="","",テーブル1[[#This Row],[送料]]*テーブル1[[#This Row],[落札手数料%]])</f>
        <v/>
      </c>
      <c r="M484" s="19" t="str">
        <f>IF(テーブル1[[#This Row],[売上金額]]="","",テーブル1[[#This Row],[売上金額]]*($Y$2/100)+0.3)</f>
        <v/>
      </c>
      <c r="N484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84" s="4"/>
      <c r="P484" s="20" t="str">
        <f>IF(テーブル1[[#This Row],[為替]]="","",テーブル1[[#This Row],[売上総計$]]*テーブル1[[#This Row],[為替]])</f>
        <v/>
      </c>
      <c r="Q484" s="4"/>
      <c r="R484" s="11"/>
      <c r="S484" s="18"/>
      <c r="T484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Row],[送料割引%]]/100))+AB484</f>
        <v>#VALUE!</v>
      </c>
      <c r="U484" s="21" t="e">
        <f>IF(テーブル1[[#This Row],[利益]]="","",テーブル1[[#This Row],[利益]]/(テーブル1[[#This Row],[売上金額]]*テーブル1[[#This Row],[為替]]))</f>
        <v>#VALUE!</v>
      </c>
      <c r="V484" s="22"/>
      <c r="Z484" s="12" t="e">
        <f>テーブル1[[#This Row],[利益]]+(テーブル1[[#This Row],[仕入価格]]-(テーブル1[[#This Row],[仕入価格]]*0.925925925925926))</f>
        <v>#VALUE!</v>
      </c>
      <c r="AA484" s="12">
        <f>IF(テーブル1[[#This Row],[仕入先]]="楽天",F484*リスト!$E$12,IF(テーブル1[[#This Row],[仕入先]]="Yahooショップ",F484*リスト!$E$13,))</f>
        <v>0</v>
      </c>
      <c r="AB484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85" spans="1:28" x14ac:dyDescent="0.15">
      <c r="A485" s="2" t="str">
        <f t="shared" si="7"/>
        <v/>
      </c>
      <c r="C485" s="3"/>
      <c r="D485" s="3"/>
      <c r="E485" s="11"/>
      <c r="F485" s="4"/>
      <c r="G485" s="6"/>
      <c r="H485" s="6"/>
      <c r="I485" s="6" t="str">
        <f>IF(テーブル1[[#This Row],[商品価格]]="","",SUM(G485:H485))</f>
        <v/>
      </c>
      <c r="J485" s="7"/>
      <c r="K485" s="19" t="str">
        <f>IF(テーブル1[[#This Row],[商品価格]]="","",テーブル1[[#This Row],[商品価格]]*テーブル1[[#This Row],[落札手数料%]])</f>
        <v/>
      </c>
      <c r="L485" s="19" t="str">
        <f>IF(テーブル1[[#This Row],[送料]]="","",テーブル1[[#This Row],[送料]]*テーブル1[[#This Row],[落札手数料%]])</f>
        <v/>
      </c>
      <c r="M485" s="19" t="str">
        <f>IF(テーブル1[[#This Row],[売上金額]]="","",テーブル1[[#This Row],[売上金額]]*($Y$2/100)+0.3)</f>
        <v/>
      </c>
      <c r="N485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85" s="4"/>
      <c r="P485" s="20" t="str">
        <f>IF(テーブル1[[#This Row],[為替]]="","",テーブル1[[#This Row],[売上総計$]]*テーブル1[[#This Row],[為替]])</f>
        <v/>
      </c>
      <c r="Q485" s="4"/>
      <c r="R485" s="11"/>
      <c r="S485" s="18"/>
      <c r="T485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Row],[送料割引%]]/100))+AB485</f>
        <v>#VALUE!</v>
      </c>
      <c r="U485" s="21" t="e">
        <f>IF(テーブル1[[#This Row],[利益]]="","",テーブル1[[#This Row],[利益]]/(テーブル1[[#This Row],[売上金額]]*テーブル1[[#This Row],[為替]]))</f>
        <v>#VALUE!</v>
      </c>
      <c r="V485" s="22"/>
      <c r="Z485" s="12" t="e">
        <f>テーブル1[[#This Row],[利益]]+(テーブル1[[#This Row],[仕入価格]]-(テーブル1[[#This Row],[仕入価格]]*0.925925925925926))</f>
        <v>#VALUE!</v>
      </c>
      <c r="AA485" s="12">
        <f>IF(テーブル1[[#This Row],[仕入先]]="楽天",F485*リスト!$E$12,IF(テーブル1[[#This Row],[仕入先]]="Yahooショップ",F485*リスト!$E$13,))</f>
        <v>0</v>
      </c>
      <c r="AB485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86" spans="1:28" x14ac:dyDescent="0.15">
      <c r="A486" s="2" t="str">
        <f t="shared" si="7"/>
        <v/>
      </c>
      <c r="C486" s="3"/>
      <c r="D486" s="3"/>
      <c r="E486" s="11"/>
      <c r="F486" s="4"/>
      <c r="G486" s="6"/>
      <c r="H486" s="6"/>
      <c r="I486" s="6" t="str">
        <f>IF(テーブル1[[#This Row],[商品価格]]="","",SUM(G486:H486))</f>
        <v/>
      </c>
      <c r="J486" s="7"/>
      <c r="K486" s="19" t="str">
        <f>IF(テーブル1[[#This Row],[商品価格]]="","",テーブル1[[#This Row],[商品価格]]*テーブル1[[#This Row],[落札手数料%]])</f>
        <v/>
      </c>
      <c r="L486" s="19" t="str">
        <f>IF(テーブル1[[#This Row],[送料]]="","",テーブル1[[#This Row],[送料]]*テーブル1[[#This Row],[落札手数料%]])</f>
        <v/>
      </c>
      <c r="M486" s="19" t="str">
        <f>IF(テーブル1[[#This Row],[売上金額]]="","",テーブル1[[#This Row],[売上金額]]*($Y$2/100)+0.3)</f>
        <v/>
      </c>
      <c r="N486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86" s="4"/>
      <c r="P486" s="20" t="str">
        <f>IF(テーブル1[[#This Row],[為替]]="","",テーブル1[[#This Row],[売上総計$]]*テーブル1[[#This Row],[為替]])</f>
        <v/>
      </c>
      <c r="Q486" s="4"/>
      <c r="R486" s="11"/>
      <c r="S486" s="18"/>
      <c r="T486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Row],[送料割引%]]/100))+AB486</f>
        <v>#VALUE!</v>
      </c>
      <c r="U486" s="21" t="e">
        <f>IF(テーブル1[[#This Row],[利益]]="","",テーブル1[[#This Row],[利益]]/(テーブル1[[#This Row],[売上金額]]*テーブル1[[#This Row],[為替]]))</f>
        <v>#VALUE!</v>
      </c>
      <c r="V486" s="22"/>
      <c r="Z486" s="12" t="e">
        <f>テーブル1[[#This Row],[利益]]+(テーブル1[[#This Row],[仕入価格]]-(テーブル1[[#This Row],[仕入価格]]*0.925925925925926))</f>
        <v>#VALUE!</v>
      </c>
      <c r="AA486" s="12">
        <f>IF(テーブル1[[#This Row],[仕入先]]="楽天",F486*リスト!$E$12,IF(テーブル1[[#This Row],[仕入先]]="Yahooショップ",F486*リスト!$E$13,))</f>
        <v>0</v>
      </c>
      <c r="AB486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87" spans="1:28" x14ac:dyDescent="0.15">
      <c r="A487" s="2" t="str">
        <f t="shared" si="7"/>
        <v/>
      </c>
      <c r="C487" s="3"/>
      <c r="D487" s="3"/>
      <c r="E487" s="11"/>
      <c r="F487" s="4"/>
      <c r="G487" s="6"/>
      <c r="H487" s="6"/>
      <c r="I487" s="6" t="str">
        <f>IF(テーブル1[[#This Row],[商品価格]]="","",SUM(G487:H487))</f>
        <v/>
      </c>
      <c r="J487" s="7"/>
      <c r="K487" s="19" t="str">
        <f>IF(テーブル1[[#This Row],[商品価格]]="","",テーブル1[[#This Row],[商品価格]]*テーブル1[[#This Row],[落札手数料%]])</f>
        <v/>
      </c>
      <c r="L487" s="19" t="str">
        <f>IF(テーブル1[[#This Row],[送料]]="","",テーブル1[[#This Row],[送料]]*テーブル1[[#This Row],[落札手数料%]])</f>
        <v/>
      </c>
      <c r="M487" s="19" t="str">
        <f>IF(テーブル1[[#This Row],[売上金額]]="","",テーブル1[[#This Row],[売上金額]]*($Y$2/100)+0.3)</f>
        <v/>
      </c>
      <c r="N487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87" s="4"/>
      <c r="P487" s="20" t="str">
        <f>IF(テーブル1[[#This Row],[為替]]="","",テーブル1[[#This Row],[売上総計$]]*テーブル1[[#This Row],[為替]])</f>
        <v/>
      </c>
      <c r="Q487" s="4"/>
      <c r="R487" s="11"/>
      <c r="S487" s="18"/>
      <c r="T487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Row],[送料割引%]]/100))+AB487</f>
        <v>#VALUE!</v>
      </c>
      <c r="U487" s="21" t="e">
        <f>IF(テーブル1[[#This Row],[利益]]="","",テーブル1[[#This Row],[利益]]/(テーブル1[[#This Row],[売上金額]]*テーブル1[[#This Row],[為替]]))</f>
        <v>#VALUE!</v>
      </c>
      <c r="V487" s="22"/>
      <c r="Z487" s="12" t="e">
        <f>テーブル1[[#This Row],[利益]]+(テーブル1[[#This Row],[仕入価格]]-(テーブル1[[#This Row],[仕入価格]]*0.925925925925926))</f>
        <v>#VALUE!</v>
      </c>
      <c r="AA487" s="12">
        <f>IF(テーブル1[[#This Row],[仕入先]]="楽天",F487*リスト!$E$12,IF(テーブル1[[#This Row],[仕入先]]="Yahooショップ",F487*リスト!$E$13,))</f>
        <v>0</v>
      </c>
      <c r="AB487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88" spans="1:28" x14ac:dyDescent="0.15">
      <c r="A488" s="2" t="str">
        <f t="shared" si="7"/>
        <v/>
      </c>
      <c r="C488" s="3"/>
      <c r="D488" s="3"/>
      <c r="E488" s="11"/>
      <c r="F488" s="4"/>
      <c r="G488" s="6"/>
      <c r="H488" s="6"/>
      <c r="I488" s="6" t="str">
        <f>IF(テーブル1[[#This Row],[商品価格]]="","",SUM(G488:H488))</f>
        <v/>
      </c>
      <c r="J488" s="7"/>
      <c r="K488" s="19" t="str">
        <f>IF(テーブル1[[#This Row],[商品価格]]="","",テーブル1[[#This Row],[商品価格]]*テーブル1[[#This Row],[落札手数料%]])</f>
        <v/>
      </c>
      <c r="L488" s="19" t="str">
        <f>IF(テーブル1[[#This Row],[送料]]="","",テーブル1[[#This Row],[送料]]*テーブル1[[#This Row],[落札手数料%]])</f>
        <v/>
      </c>
      <c r="M488" s="19" t="str">
        <f>IF(テーブル1[[#This Row],[売上金額]]="","",テーブル1[[#This Row],[売上金額]]*($Y$2/100)+0.3)</f>
        <v/>
      </c>
      <c r="N488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88" s="4"/>
      <c r="P488" s="20" t="str">
        <f>IF(テーブル1[[#This Row],[為替]]="","",テーブル1[[#This Row],[売上総計$]]*テーブル1[[#This Row],[為替]])</f>
        <v/>
      </c>
      <c r="Q488" s="4"/>
      <c r="R488" s="11"/>
      <c r="S488" s="18"/>
      <c r="T488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Row],[送料割引%]]/100))+AB488</f>
        <v>#VALUE!</v>
      </c>
      <c r="U488" s="21" t="e">
        <f>IF(テーブル1[[#This Row],[利益]]="","",テーブル1[[#This Row],[利益]]/(テーブル1[[#This Row],[売上金額]]*テーブル1[[#This Row],[為替]]))</f>
        <v>#VALUE!</v>
      </c>
      <c r="V488" s="22"/>
      <c r="Z488" s="12" t="e">
        <f>テーブル1[[#This Row],[利益]]+(テーブル1[[#This Row],[仕入価格]]-(テーブル1[[#This Row],[仕入価格]]*0.925925925925926))</f>
        <v>#VALUE!</v>
      </c>
      <c r="AA488" s="12">
        <f>IF(テーブル1[[#This Row],[仕入先]]="楽天",F488*リスト!$E$12,IF(テーブル1[[#This Row],[仕入先]]="Yahooショップ",F488*リスト!$E$13,))</f>
        <v>0</v>
      </c>
      <c r="AB488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89" spans="1:28" x14ac:dyDescent="0.15">
      <c r="A489" s="2" t="str">
        <f t="shared" si="7"/>
        <v/>
      </c>
      <c r="C489" s="3"/>
      <c r="D489" s="3"/>
      <c r="E489" s="11"/>
      <c r="F489" s="4"/>
      <c r="G489" s="6"/>
      <c r="H489" s="6"/>
      <c r="I489" s="6" t="str">
        <f>IF(テーブル1[[#This Row],[商品価格]]="","",SUM(G489:H489))</f>
        <v/>
      </c>
      <c r="J489" s="7"/>
      <c r="K489" s="19" t="str">
        <f>IF(テーブル1[[#This Row],[商品価格]]="","",テーブル1[[#This Row],[商品価格]]*テーブル1[[#This Row],[落札手数料%]])</f>
        <v/>
      </c>
      <c r="L489" s="19" t="str">
        <f>IF(テーブル1[[#This Row],[送料]]="","",テーブル1[[#This Row],[送料]]*テーブル1[[#This Row],[落札手数料%]])</f>
        <v/>
      </c>
      <c r="M489" s="19" t="str">
        <f>IF(テーブル1[[#This Row],[売上金額]]="","",テーブル1[[#This Row],[売上金額]]*($Y$2/100)+0.3)</f>
        <v/>
      </c>
      <c r="N489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89" s="4"/>
      <c r="P489" s="20" t="str">
        <f>IF(テーブル1[[#This Row],[為替]]="","",テーブル1[[#This Row],[売上総計$]]*テーブル1[[#This Row],[為替]])</f>
        <v/>
      </c>
      <c r="Q489" s="4"/>
      <c r="R489" s="11"/>
      <c r="S489" s="18"/>
      <c r="T489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Row],[送料割引%]]/100))+AB489</f>
        <v>#VALUE!</v>
      </c>
      <c r="U489" s="21" t="e">
        <f>IF(テーブル1[[#This Row],[利益]]="","",テーブル1[[#This Row],[利益]]/(テーブル1[[#This Row],[売上金額]]*テーブル1[[#This Row],[為替]]))</f>
        <v>#VALUE!</v>
      </c>
      <c r="V489" s="22"/>
      <c r="Z489" s="12" t="e">
        <f>テーブル1[[#This Row],[利益]]+(テーブル1[[#This Row],[仕入価格]]-(テーブル1[[#This Row],[仕入価格]]*0.925925925925926))</f>
        <v>#VALUE!</v>
      </c>
      <c r="AA489" s="12">
        <f>IF(テーブル1[[#This Row],[仕入先]]="楽天",F489*リスト!$E$12,IF(テーブル1[[#This Row],[仕入先]]="Yahooショップ",F489*リスト!$E$13,))</f>
        <v>0</v>
      </c>
      <c r="AB489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90" spans="1:28" x14ac:dyDescent="0.15">
      <c r="A490" s="2" t="str">
        <f t="shared" si="7"/>
        <v/>
      </c>
      <c r="C490" s="3"/>
      <c r="D490" s="3"/>
      <c r="E490" s="11"/>
      <c r="F490" s="4"/>
      <c r="G490" s="6"/>
      <c r="H490" s="6"/>
      <c r="I490" s="6" t="str">
        <f>IF(テーブル1[[#This Row],[商品価格]]="","",SUM(G490:H490))</f>
        <v/>
      </c>
      <c r="J490" s="7"/>
      <c r="K490" s="19" t="str">
        <f>IF(テーブル1[[#This Row],[商品価格]]="","",テーブル1[[#This Row],[商品価格]]*テーブル1[[#This Row],[落札手数料%]])</f>
        <v/>
      </c>
      <c r="L490" s="19" t="str">
        <f>IF(テーブル1[[#This Row],[送料]]="","",テーブル1[[#This Row],[送料]]*テーブル1[[#This Row],[落札手数料%]])</f>
        <v/>
      </c>
      <c r="M490" s="19" t="str">
        <f>IF(テーブル1[[#This Row],[売上金額]]="","",テーブル1[[#This Row],[売上金額]]*($Y$2/100)+0.3)</f>
        <v/>
      </c>
      <c r="N490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90" s="4"/>
      <c r="P490" s="20" t="str">
        <f>IF(テーブル1[[#This Row],[為替]]="","",テーブル1[[#This Row],[売上総計$]]*テーブル1[[#This Row],[為替]])</f>
        <v/>
      </c>
      <c r="Q490" s="4"/>
      <c r="R490" s="11"/>
      <c r="S490" s="18"/>
      <c r="T490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Row],[送料割引%]]/100))+AB490</f>
        <v>#VALUE!</v>
      </c>
      <c r="U490" s="21" t="e">
        <f>IF(テーブル1[[#This Row],[利益]]="","",テーブル1[[#This Row],[利益]]/(テーブル1[[#This Row],[売上金額]]*テーブル1[[#This Row],[為替]]))</f>
        <v>#VALUE!</v>
      </c>
      <c r="V490" s="22"/>
      <c r="Z490" s="12" t="e">
        <f>テーブル1[[#This Row],[利益]]+(テーブル1[[#This Row],[仕入価格]]-(テーブル1[[#This Row],[仕入価格]]*0.925925925925926))</f>
        <v>#VALUE!</v>
      </c>
      <c r="AA490" s="12">
        <f>IF(テーブル1[[#This Row],[仕入先]]="楽天",F490*リスト!$E$12,IF(テーブル1[[#This Row],[仕入先]]="Yahooショップ",F490*リスト!$E$13,))</f>
        <v>0</v>
      </c>
      <c r="AB490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91" spans="1:28" x14ac:dyDescent="0.15">
      <c r="A491" s="2" t="str">
        <f t="shared" si="7"/>
        <v/>
      </c>
      <c r="C491" s="3"/>
      <c r="D491" s="3"/>
      <c r="E491" s="11"/>
      <c r="F491" s="4"/>
      <c r="G491" s="6"/>
      <c r="H491" s="6"/>
      <c r="I491" s="6" t="str">
        <f>IF(テーブル1[[#This Row],[商品価格]]="","",SUM(G491:H491))</f>
        <v/>
      </c>
      <c r="J491" s="7"/>
      <c r="K491" s="19" t="str">
        <f>IF(テーブル1[[#This Row],[商品価格]]="","",テーブル1[[#This Row],[商品価格]]*テーブル1[[#This Row],[落札手数料%]])</f>
        <v/>
      </c>
      <c r="L491" s="19" t="str">
        <f>IF(テーブル1[[#This Row],[送料]]="","",テーブル1[[#This Row],[送料]]*テーブル1[[#This Row],[落札手数料%]])</f>
        <v/>
      </c>
      <c r="M491" s="19" t="str">
        <f>IF(テーブル1[[#This Row],[売上金額]]="","",テーブル1[[#This Row],[売上金額]]*($Y$2/100)+0.3)</f>
        <v/>
      </c>
      <c r="N491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91" s="4"/>
      <c r="P491" s="20" t="str">
        <f>IF(テーブル1[[#This Row],[為替]]="","",テーブル1[[#This Row],[売上総計$]]*テーブル1[[#This Row],[為替]])</f>
        <v/>
      </c>
      <c r="Q491" s="4"/>
      <c r="R491" s="11"/>
      <c r="S491" s="18"/>
      <c r="T491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Row],[送料割引%]]/100))+AB491</f>
        <v>#VALUE!</v>
      </c>
      <c r="U491" s="21" t="e">
        <f>IF(テーブル1[[#This Row],[利益]]="","",テーブル1[[#This Row],[利益]]/(テーブル1[[#This Row],[売上金額]]*テーブル1[[#This Row],[為替]]))</f>
        <v>#VALUE!</v>
      </c>
      <c r="V491" s="22"/>
      <c r="Z491" s="12" t="e">
        <f>テーブル1[[#This Row],[利益]]+(テーブル1[[#This Row],[仕入価格]]-(テーブル1[[#This Row],[仕入価格]]*0.925925925925926))</f>
        <v>#VALUE!</v>
      </c>
      <c r="AA491" s="12">
        <f>IF(テーブル1[[#This Row],[仕入先]]="楽天",F491*リスト!$E$12,IF(テーブル1[[#This Row],[仕入先]]="Yahooショップ",F491*リスト!$E$13,))</f>
        <v>0</v>
      </c>
      <c r="AB491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92" spans="1:28" x14ac:dyDescent="0.15">
      <c r="A492" s="2" t="str">
        <f t="shared" si="7"/>
        <v/>
      </c>
      <c r="C492" s="3"/>
      <c r="D492" s="3"/>
      <c r="E492" s="11"/>
      <c r="F492" s="4"/>
      <c r="G492" s="6"/>
      <c r="H492" s="6"/>
      <c r="I492" s="6" t="str">
        <f>IF(テーブル1[[#This Row],[商品価格]]="","",SUM(G492:H492))</f>
        <v/>
      </c>
      <c r="J492" s="7"/>
      <c r="K492" s="19" t="str">
        <f>IF(テーブル1[[#This Row],[商品価格]]="","",テーブル1[[#This Row],[商品価格]]*テーブル1[[#This Row],[落札手数料%]])</f>
        <v/>
      </c>
      <c r="L492" s="19" t="str">
        <f>IF(テーブル1[[#This Row],[送料]]="","",テーブル1[[#This Row],[送料]]*テーブル1[[#This Row],[落札手数料%]])</f>
        <v/>
      </c>
      <c r="M492" s="19" t="str">
        <f>IF(テーブル1[[#This Row],[売上金額]]="","",テーブル1[[#This Row],[売上金額]]*($Y$2/100)+0.3)</f>
        <v/>
      </c>
      <c r="N492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92" s="4"/>
      <c r="P492" s="20" t="str">
        <f>IF(テーブル1[[#This Row],[為替]]="","",テーブル1[[#This Row],[売上総計$]]*テーブル1[[#This Row],[為替]])</f>
        <v/>
      </c>
      <c r="Q492" s="4"/>
      <c r="R492" s="11"/>
      <c r="S492" s="18"/>
      <c r="T492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Row],[送料割引%]]/100))+AB492</f>
        <v>#VALUE!</v>
      </c>
      <c r="U492" s="21" t="e">
        <f>IF(テーブル1[[#This Row],[利益]]="","",テーブル1[[#This Row],[利益]]/(テーブル1[[#This Row],[売上金額]]*テーブル1[[#This Row],[為替]]))</f>
        <v>#VALUE!</v>
      </c>
      <c r="V492" s="22"/>
      <c r="Z492" s="12" t="e">
        <f>テーブル1[[#This Row],[利益]]+(テーブル1[[#This Row],[仕入価格]]-(テーブル1[[#This Row],[仕入価格]]*0.925925925925926))</f>
        <v>#VALUE!</v>
      </c>
      <c r="AA492" s="12">
        <f>IF(テーブル1[[#This Row],[仕入先]]="楽天",F492*リスト!$E$12,IF(テーブル1[[#This Row],[仕入先]]="Yahooショップ",F492*リスト!$E$13,))</f>
        <v>0</v>
      </c>
      <c r="AB492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93" spans="1:28" x14ac:dyDescent="0.15">
      <c r="A493" s="2" t="str">
        <f t="shared" si="7"/>
        <v/>
      </c>
      <c r="C493" s="3"/>
      <c r="D493" s="3"/>
      <c r="E493" s="11"/>
      <c r="F493" s="4"/>
      <c r="G493" s="6"/>
      <c r="H493" s="6"/>
      <c r="I493" s="6" t="str">
        <f>IF(テーブル1[[#This Row],[商品価格]]="","",SUM(G493:H493))</f>
        <v/>
      </c>
      <c r="J493" s="7"/>
      <c r="K493" s="19" t="str">
        <f>IF(テーブル1[[#This Row],[商品価格]]="","",テーブル1[[#This Row],[商品価格]]*テーブル1[[#This Row],[落札手数料%]])</f>
        <v/>
      </c>
      <c r="L493" s="19" t="str">
        <f>IF(テーブル1[[#This Row],[送料]]="","",テーブル1[[#This Row],[送料]]*テーブル1[[#This Row],[落札手数料%]])</f>
        <v/>
      </c>
      <c r="M493" s="19" t="str">
        <f>IF(テーブル1[[#This Row],[売上金額]]="","",テーブル1[[#This Row],[売上金額]]*($Y$2/100)+0.3)</f>
        <v/>
      </c>
      <c r="N493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93" s="4"/>
      <c r="P493" s="20" t="str">
        <f>IF(テーブル1[[#This Row],[為替]]="","",テーブル1[[#This Row],[売上総計$]]*テーブル1[[#This Row],[為替]])</f>
        <v/>
      </c>
      <c r="Q493" s="4"/>
      <c r="R493" s="11"/>
      <c r="S493" s="18"/>
      <c r="T493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Row],[送料割引%]]/100))+AB493</f>
        <v>#VALUE!</v>
      </c>
      <c r="U493" s="21" t="e">
        <f>IF(テーブル1[[#This Row],[利益]]="","",テーブル1[[#This Row],[利益]]/(テーブル1[[#This Row],[売上金額]]*テーブル1[[#This Row],[為替]]))</f>
        <v>#VALUE!</v>
      </c>
      <c r="V493" s="22"/>
      <c r="Z493" s="12" t="e">
        <f>テーブル1[[#This Row],[利益]]+(テーブル1[[#This Row],[仕入価格]]-(テーブル1[[#This Row],[仕入価格]]*0.925925925925926))</f>
        <v>#VALUE!</v>
      </c>
      <c r="AA493" s="12">
        <f>IF(テーブル1[[#This Row],[仕入先]]="楽天",F493*リスト!$E$12,IF(テーブル1[[#This Row],[仕入先]]="Yahooショップ",F493*リスト!$E$13,))</f>
        <v>0</v>
      </c>
      <c r="AB493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94" spans="1:28" x14ac:dyDescent="0.15">
      <c r="A494" s="2" t="str">
        <f t="shared" si="7"/>
        <v/>
      </c>
      <c r="C494" s="3"/>
      <c r="D494" s="3"/>
      <c r="E494" s="11"/>
      <c r="F494" s="4"/>
      <c r="G494" s="6"/>
      <c r="H494" s="6"/>
      <c r="I494" s="6" t="str">
        <f>IF(テーブル1[[#This Row],[商品価格]]="","",SUM(G494:H494))</f>
        <v/>
      </c>
      <c r="J494" s="7"/>
      <c r="K494" s="19" t="str">
        <f>IF(テーブル1[[#This Row],[商品価格]]="","",テーブル1[[#This Row],[商品価格]]*テーブル1[[#This Row],[落札手数料%]])</f>
        <v/>
      </c>
      <c r="L494" s="19" t="str">
        <f>IF(テーブル1[[#This Row],[送料]]="","",テーブル1[[#This Row],[送料]]*テーブル1[[#This Row],[落札手数料%]])</f>
        <v/>
      </c>
      <c r="M494" s="19" t="str">
        <f>IF(テーブル1[[#This Row],[売上金額]]="","",テーブル1[[#This Row],[売上金額]]*($Y$2/100)+0.3)</f>
        <v/>
      </c>
      <c r="N494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94" s="4"/>
      <c r="P494" s="20" t="str">
        <f>IF(テーブル1[[#This Row],[為替]]="","",テーブル1[[#This Row],[売上総計$]]*テーブル1[[#This Row],[為替]])</f>
        <v/>
      </c>
      <c r="Q494" s="4"/>
      <c r="R494" s="11"/>
      <c r="S494" s="18"/>
      <c r="T494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Row],[送料割引%]]/100))+AB494</f>
        <v>#VALUE!</v>
      </c>
      <c r="U494" s="21" t="e">
        <f>IF(テーブル1[[#This Row],[利益]]="","",テーブル1[[#This Row],[利益]]/(テーブル1[[#This Row],[売上金額]]*テーブル1[[#This Row],[為替]]))</f>
        <v>#VALUE!</v>
      </c>
      <c r="V494" s="22"/>
      <c r="Z494" s="12" t="e">
        <f>テーブル1[[#This Row],[利益]]+(テーブル1[[#This Row],[仕入価格]]-(テーブル1[[#This Row],[仕入価格]]*0.925925925925926))</f>
        <v>#VALUE!</v>
      </c>
      <c r="AA494" s="12">
        <f>IF(テーブル1[[#This Row],[仕入先]]="楽天",F494*リスト!$E$12,IF(テーブル1[[#This Row],[仕入先]]="Yahooショップ",F494*リスト!$E$13,))</f>
        <v>0</v>
      </c>
      <c r="AB494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95" spans="1:28" x14ac:dyDescent="0.15">
      <c r="A495" s="2" t="str">
        <f t="shared" si="7"/>
        <v/>
      </c>
      <c r="C495" s="3"/>
      <c r="D495" s="3"/>
      <c r="E495" s="11"/>
      <c r="F495" s="4"/>
      <c r="G495" s="6"/>
      <c r="H495" s="6"/>
      <c r="I495" s="6" t="str">
        <f>IF(テーブル1[[#This Row],[商品価格]]="","",SUM(G495:H495))</f>
        <v/>
      </c>
      <c r="J495" s="7"/>
      <c r="K495" s="19" t="str">
        <f>IF(テーブル1[[#This Row],[商品価格]]="","",テーブル1[[#This Row],[商品価格]]*テーブル1[[#This Row],[落札手数料%]])</f>
        <v/>
      </c>
      <c r="L495" s="19" t="str">
        <f>IF(テーブル1[[#This Row],[送料]]="","",テーブル1[[#This Row],[送料]]*テーブル1[[#This Row],[落札手数料%]])</f>
        <v/>
      </c>
      <c r="M495" s="19" t="str">
        <f>IF(テーブル1[[#This Row],[売上金額]]="","",テーブル1[[#This Row],[売上金額]]*($Y$2/100)+0.3)</f>
        <v/>
      </c>
      <c r="N495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95" s="4"/>
      <c r="P495" s="20" t="str">
        <f>IF(テーブル1[[#This Row],[為替]]="","",テーブル1[[#This Row],[売上総計$]]*テーブル1[[#This Row],[為替]])</f>
        <v/>
      </c>
      <c r="Q495" s="4"/>
      <c r="R495" s="11"/>
      <c r="S495" s="18"/>
      <c r="T495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Row],[送料割引%]]/100))+AB495</f>
        <v>#VALUE!</v>
      </c>
      <c r="U495" s="21" t="e">
        <f>IF(テーブル1[[#This Row],[利益]]="","",テーブル1[[#This Row],[利益]]/(テーブル1[[#This Row],[売上金額]]*テーブル1[[#This Row],[為替]]))</f>
        <v>#VALUE!</v>
      </c>
      <c r="V495" s="22"/>
      <c r="Z495" s="12" t="e">
        <f>テーブル1[[#This Row],[利益]]+(テーブル1[[#This Row],[仕入価格]]-(テーブル1[[#This Row],[仕入価格]]*0.925925925925926))</f>
        <v>#VALUE!</v>
      </c>
      <c r="AA495" s="12">
        <f>IF(テーブル1[[#This Row],[仕入先]]="楽天",F495*リスト!$E$12,IF(テーブル1[[#This Row],[仕入先]]="Yahooショップ",F495*リスト!$E$13,))</f>
        <v>0</v>
      </c>
      <c r="AB495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96" spans="1:28" x14ac:dyDescent="0.15">
      <c r="A496" s="2" t="str">
        <f t="shared" si="7"/>
        <v/>
      </c>
      <c r="C496" s="3"/>
      <c r="D496" s="3"/>
      <c r="E496" s="11"/>
      <c r="F496" s="4"/>
      <c r="G496" s="6"/>
      <c r="H496" s="6"/>
      <c r="I496" s="6" t="str">
        <f>IF(テーブル1[[#This Row],[商品価格]]="","",SUM(G496:H496))</f>
        <v/>
      </c>
      <c r="J496" s="7"/>
      <c r="K496" s="19" t="str">
        <f>IF(テーブル1[[#This Row],[商品価格]]="","",テーブル1[[#This Row],[商品価格]]*テーブル1[[#This Row],[落札手数料%]])</f>
        <v/>
      </c>
      <c r="L496" s="19" t="str">
        <f>IF(テーブル1[[#This Row],[送料]]="","",テーブル1[[#This Row],[送料]]*テーブル1[[#This Row],[落札手数料%]])</f>
        <v/>
      </c>
      <c r="M496" s="19" t="str">
        <f>IF(テーブル1[[#This Row],[売上金額]]="","",テーブル1[[#This Row],[売上金額]]*($Y$2/100)+0.3)</f>
        <v/>
      </c>
      <c r="N496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96" s="4"/>
      <c r="P496" s="20" t="str">
        <f>IF(テーブル1[[#This Row],[為替]]="","",テーブル1[[#This Row],[売上総計$]]*テーブル1[[#This Row],[為替]])</f>
        <v/>
      </c>
      <c r="Q496" s="4"/>
      <c r="R496" s="11"/>
      <c r="S496" s="18"/>
      <c r="T496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Row],[送料割引%]]/100))+AB496</f>
        <v>#VALUE!</v>
      </c>
      <c r="U496" s="21" t="e">
        <f>IF(テーブル1[[#This Row],[利益]]="","",テーブル1[[#This Row],[利益]]/(テーブル1[[#This Row],[売上金額]]*テーブル1[[#This Row],[為替]]))</f>
        <v>#VALUE!</v>
      </c>
      <c r="V496" s="22"/>
      <c r="Z496" s="12" t="e">
        <f>テーブル1[[#This Row],[利益]]+(テーブル1[[#This Row],[仕入価格]]-(テーブル1[[#This Row],[仕入価格]]*0.925925925925926))</f>
        <v>#VALUE!</v>
      </c>
      <c r="AA496" s="12">
        <f>IF(テーブル1[[#This Row],[仕入先]]="楽天",F496*リスト!$E$12,IF(テーブル1[[#This Row],[仕入先]]="Yahooショップ",F496*リスト!$E$13,))</f>
        <v>0</v>
      </c>
      <c r="AB496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97" spans="1:28" x14ac:dyDescent="0.15">
      <c r="A497" s="2" t="str">
        <f t="shared" si="7"/>
        <v/>
      </c>
      <c r="C497" s="3"/>
      <c r="D497" s="3"/>
      <c r="E497" s="11"/>
      <c r="F497" s="4"/>
      <c r="G497" s="6"/>
      <c r="H497" s="6"/>
      <c r="I497" s="6" t="str">
        <f>IF(テーブル1[[#This Row],[商品価格]]="","",SUM(G497:H497))</f>
        <v/>
      </c>
      <c r="J497" s="7"/>
      <c r="K497" s="19" t="str">
        <f>IF(テーブル1[[#This Row],[商品価格]]="","",テーブル1[[#This Row],[商品価格]]*テーブル1[[#This Row],[落札手数料%]])</f>
        <v/>
      </c>
      <c r="L497" s="19" t="str">
        <f>IF(テーブル1[[#This Row],[送料]]="","",テーブル1[[#This Row],[送料]]*テーブル1[[#This Row],[落札手数料%]])</f>
        <v/>
      </c>
      <c r="M497" s="19" t="str">
        <f>IF(テーブル1[[#This Row],[売上金額]]="","",テーブル1[[#This Row],[売上金額]]*($Y$2/100)+0.3)</f>
        <v/>
      </c>
      <c r="N497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97" s="4"/>
      <c r="P497" s="20" t="str">
        <f>IF(テーブル1[[#This Row],[為替]]="","",テーブル1[[#This Row],[売上総計$]]*テーブル1[[#This Row],[為替]])</f>
        <v/>
      </c>
      <c r="Q497" s="4"/>
      <c r="R497" s="11"/>
      <c r="S497" s="18"/>
      <c r="T497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Row],[送料割引%]]/100))+AB497</f>
        <v>#VALUE!</v>
      </c>
      <c r="U497" s="21" t="e">
        <f>IF(テーブル1[[#This Row],[利益]]="","",テーブル1[[#This Row],[利益]]/(テーブル1[[#This Row],[売上金額]]*テーブル1[[#This Row],[為替]]))</f>
        <v>#VALUE!</v>
      </c>
      <c r="V497" s="22"/>
      <c r="Z497" s="12" t="e">
        <f>テーブル1[[#This Row],[利益]]+(テーブル1[[#This Row],[仕入価格]]-(テーブル1[[#This Row],[仕入価格]]*0.925925925925926))</f>
        <v>#VALUE!</v>
      </c>
      <c r="AA497" s="12">
        <f>IF(テーブル1[[#This Row],[仕入先]]="楽天",F497*リスト!$E$12,IF(テーブル1[[#This Row],[仕入先]]="Yahooショップ",F497*リスト!$E$13,))</f>
        <v>0</v>
      </c>
      <c r="AB497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98" spans="1:28" x14ac:dyDescent="0.15">
      <c r="A498" s="2" t="str">
        <f t="shared" si="7"/>
        <v/>
      </c>
      <c r="C498" s="3"/>
      <c r="D498" s="3"/>
      <c r="E498" s="11"/>
      <c r="F498" s="4"/>
      <c r="G498" s="6"/>
      <c r="H498" s="6"/>
      <c r="I498" s="6" t="str">
        <f>IF(テーブル1[[#This Row],[商品価格]]="","",SUM(G498:H498))</f>
        <v/>
      </c>
      <c r="J498" s="7"/>
      <c r="K498" s="19" t="str">
        <f>IF(テーブル1[[#This Row],[商品価格]]="","",テーブル1[[#This Row],[商品価格]]*テーブル1[[#This Row],[落札手数料%]])</f>
        <v/>
      </c>
      <c r="L498" s="19" t="str">
        <f>IF(テーブル1[[#This Row],[送料]]="","",テーブル1[[#This Row],[送料]]*テーブル1[[#This Row],[落札手数料%]])</f>
        <v/>
      </c>
      <c r="M498" s="19" t="str">
        <f>IF(テーブル1[[#This Row],[売上金額]]="","",テーブル1[[#This Row],[売上金額]]*($Y$2/100)+0.3)</f>
        <v/>
      </c>
      <c r="N498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98" s="4"/>
      <c r="P498" s="20" t="str">
        <f>IF(テーブル1[[#This Row],[為替]]="","",テーブル1[[#This Row],[売上総計$]]*テーブル1[[#This Row],[為替]])</f>
        <v/>
      </c>
      <c r="Q498" s="4"/>
      <c r="R498" s="11"/>
      <c r="S498" s="18"/>
      <c r="T498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Row],[送料割引%]]/100))+AB498</f>
        <v>#VALUE!</v>
      </c>
      <c r="U498" s="21" t="e">
        <f>IF(テーブル1[[#This Row],[利益]]="","",テーブル1[[#This Row],[利益]]/(テーブル1[[#This Row],[売上金額]]*テーブル1[[#This Row],[為替]]))</f>
        <v>#VALUE!</v>
      </c>
      <c r="V498" s="22"/>
      <c r="Z498" s="12" t="e">
        <f>テーブル1[[#This Row],[利益]]+(テーブル1[[#This Row],[仕入価格]]-(テーブル1[[#This Row],[仕入価格]]*0.925925925925926))</f>
        <v>#VALUE!</v>
      </c>
      <c r="AA498" s="12">
        <f>IF(テーブル1[[#This Row],[仕入先]]="楽天",F498*リスト!$E$12,IF(テーブル1[[#This Row],[仕入先]]="Yahooショップ",F498*リスト!$E$13,))</f>
        <v>0</v>
      </c>
      <c r="AB498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499" spans="1:28" x14ac:dyDescent="0.15">
      <c r="A499" s="2" t="str">
        <f t="shared" si="7"/>
        <v/>
      </c>
      <c r="C499" s="3"/>
      <c r="D499" s="3"/>
      <c r="E499" s="11"/>
      <c r="F499" s="4"/>
      <c r="G499" s="6"/>
      <c r="H499" s="6"/>
      <c r="I499" s="6" t="str">
        <f>IF(テーブル1[[#This Row],[商品価格]]="","",SUM(G499:H499))</f>
        <v/>
      </c>
      <c r="J499" s="7"/>
      <c r="K499" s="19" t="str">
        <f>IF(テーブル1[[#This Row],[商品価格]]="","",テーブル1[[#This Row],[商品価格]]*テーブル1[[#This Row],[落札手数料%]])</f>
        <v/>
      </c>
      <c r="L499" s="19" t="str">
        <f>IF(テーブル1[[#This Row],[送料]]="","",テーブル1[[#This Row],[送料]]*テーブル1[[#This Row],[落札手数料%]])</f>
        <v/>
      </c>
      <c r="M499" s="19" t="str">
        <f>IF(テーブル1[[#This Row],[売上金額]]="","",テーブル1[[#This Row],[売上金額]]*($Y$2/100)+0.3)</f>
        <v/>
      </c>
      <c r="N499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499" s="4"/>
      <c r="P499" s="20" t="str">
        <f>IF(テーブル1[[#This Row],[為替]]="","",テーブル1[[#This Row],[売上総計$]]*テーブル1[[#This Row],[為替]])</f>
        <v/>
      </c>
      <c r="Q499" s="4"/>
      <c r="R499" s="11"/>
      <c r="S499" s="18"/>
      <c r="T499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Row],[送料割引%]]/100))+AB499</f>
        <v>#VALUE!</v>
      </c>
      <c r="U499" s="21" t="e">
        <f>IF(テーブル1[[#This Row],[利益]]="","",テーブル1[[#This Row],[利益]]/(テーブル1[[#This Row],[売上金額]]*テーブル1[[#This Row],[為替]]))</f>
        <v>#VALUE!</v>
      </c>
      <c r="V499" s="22"/>
      <c r="Z499" s="12" t="e">
        <f>テーブル1[[#This Row],[利益]]+(テーブル1[[#This Row],[仕入価格]]-(テーブル1[[#This Row],[仕入価格]]*0.925925925925926))</f>
        <v>#VALUE!</v>
      </c>
      <c r="AA499" s="12">
        <f>IF(テーブル1[[#This Row],[仕入先]]="楽天",F499*リスト!$E$12,IF(テーブル1[[#This Row],[仕入先]]="Yahooショップ",F499*リスト!$E$13,))</f>
        <v>0</v>
      </c>
      <c r="AB499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  <row r="500" spans="1:28" x14ac:dyDescent="0.15">
      <c r="A500" s="2" t="str">
        <f t="shared" si="7"/>
        <v/>
      </c>
      <c r="C500" s="3"/>
      <c r="D500" s="3"/>
      <c r="E500" s="11"/>
      <c r="F500" s="4"/>
      <c r="G500" s="6"/>
      <c r="H500" s="6"/>
      <c r="I500" s="6" t="str">
        <f>IF(テーブル1[[#This Row],[商品価格]]="","",SUM(G500:H500))</f>
        <v/>
      </c>
      <c r="J500" s="7"/>
      <c r="K500" s="19" t="str">
        <f>IF(テーブル1[[#This Row],[商品価格]]="","",テーブル1[[#This Row],[商品価格]]*テーブル1[[#This Row],[落札手数料%]])</f>
        <v/>
      </c>
      <c r="L500" s="19" t="str">
        <f>IF(テーブル1[[#This Row],[送料]]="","",テーブル1[[#This Row],[送料]]*テーブル1[[#This Row],[落札手数料%]])</f>
        <v/>
      </c>
      <c r="M500" s="19" t="str">
        <f>IF(テーブル1[[#This Row],[売上金額]]="","",テーブル1[[#This Row],[売上金額]]*($Y$2/100)+0.3)</f>
        <v/>
      </c>
      <c r="N500" s="19" t="str">
        <f>IF(テーブル1[[#This Row],[売上金額]]="","",テーブル1[[#This Row],[売上金額]]-テーブル1[[#This Row],[落札手数料$]]-テーブル1[[#This Row],[送料手数料$]]-テーブル1[[#This Row],[PayPal手数料$]])</f>
        <v/>
      </c>
      <c r="O500" s="4"/>
      <c r="P500" s="20" t="str">
        <f>IF(テーブル1[[#This Row],[為替]]="","",テーブル1[[#This Row],[売上総計$]]*テーブル1[[#This Row],[為替]])</f>
        <v/>
      </c>
      <c r="Q500" s="4"/>
      <c r="R500" s="11"/>
      <c r="S500" s="18"/>
      <c r="T500" s="20" t="e">
        <f>IF(テーブル1[[#This Row],[売上総計¥]]="","",テーブル1[[#This Row],[売上総計¥]]-テーブル1[[#This Row],[国際送料]]-テーブル1[[#This Row],[その他費用]]-テーブル1[[#This Row],[仕入価格]])+(テーブル1[[#This Row],[国際送料]]*(テーブル1[[#This Row],[送料割引%]]/100))+AB500</f>
        <v>#VALUE!</v>
      </c>
      <c r="U500" s="21" t="e">
        <f>IF(テーブル1[[#This Row],[利益]]="","",テーブル1[[#This Row],[利益]]/(テーブル1[[#This Row],[売上金額]]*テーブル1[[#This Row],[為替]]))</f>
        <v>#VALUE!</v>
      </c>
      <c r="V500" s="22"/>
      <c r="Z500" s="12" t="e">
        <f>テーブル1[[#This Row],[利益]]+(テーブル1[[#This Row],[仕入価格]]-(テーブル1[[#This Row],[仕入価格]]*0.925925925925926))</f>
        <v>#VALUE!</v>
      </c>
      <c r="AA500" s="12">
        <f>IF(テーブル1[[#This Row],[仕入先]]="楽天",F500*リスト!$E$12,IF(テーブル1[[#This Row],[仕入先]]="Yahooショップ",F500*リスト!$E$13,))</f>
        <v>0</v>
      </c>
      <c r="AB500" s="12">
        <f>IF(AND(テーブル1[[#This Row],[仕入先]]="楽天",テーブル1[[#This Row],[仕入価格]]&gt;30000),30000*(テーブル1[[#This Row],[ギフト券%]]/100),テーブル1[[#This Row],[仕入価格]]*(テーブル1[[#This Row],[ギフト券%]]/100))</f>
        <v>0</v>
      </c>
    </row>
  </sheetData>
  <phoneticPr fontId="2"/>
  <conditionalFormatting sqref="A2:X2 B3:B11 K3:N11 P3:P11 S3:X11">
    <cfRule type="expression" dxfId="221" priority="444">
      <formula>$C2="注文"</formula>
    </cfRule>
    <cfRule type="expression" dxfId="220" priority="445">
      <formula>$C2="入金完了"</formula>
    </cfRule>
    <cfRule type="expression" dxfId="219" priority="470">
      <formula>$C2="受取"</formula>
    </cfRule>
    <cfRule type="expression" dxfId="218" priority="471">
      <formula>$C2="代行業者へ発送"</formula>
    </cfRule>
    <cfRule type="expression" dxfId="217" priority="472">
      <formula>$C2="落札"</formula>
    </cfRule>
    <cfRule type="expression" dxfId="216" priority="473">
      <formula>$C2="入金確認済"</formula>
    </cfRule>
    <cfRule type="expression" dxfId="215" priority="474">
      <formula>$C2="発送完了"</formula>
    </cfRule>
    <cfRule type="expression" dxfId="214" priority="475">
      <formula>$C2="キャンセル"</formula>
    </cfRule>
    <cfRule type="expression" dxfId="213" priority="476">
      <formula>$C2="一部返金"</formula>
    </cfRule>
    <cfRule type="expression" dxfId="212" priority="477">
      <formula>$C2="出品取消"</formula>
    </cfRule>
  </conditionalFormatting>
  <conditionalFormatting sqref="B2:B11">
    <cfRule type="expression" dxfId="211" priority="439">
      <formula>$F2="注文"</formula>
    </cfRule>
    <cfRule type="expression" dxfId="210" priority="440">
      <formula>$F2="入金完了"</formula>
    </cfRule>
    <cfRule type="expression" dxfId="209" priority="441">
      <formula>$F2="受取"</formula>
    </cfRule>
    <cfRule type="expression" dxfId="208" priority="442">
      <formula>$F2="キャンセル"</formula>
    </cfRule>
    <cfRule type="expression" dxfId="207" priority="443">
      <formula>$F2="一部返金"</formula>
    </cfRule>
  </conditionalFormatting>
  <conditionalFormatting sqref="B2:B11">
    <cfRule type="expression" dxfId="206" priority="403">
      <formula>$F2="その他"</formula>
    </cfRule>
    <cfRule type="expression" dxfId="205" priority="414">
      <formula>$F2="注文"</formula>
    </cfRule>
    <cfRule type="expression" dxfId="204" priority="415">
      <formula>$F2="入金完了"</formula>
    </cfRule>
    <cfRule type="expression" dxfId="203" priority="416">
      <formula>$F2="受取"</formula>
    </cfRule>
    <cfRule type="expression" dxfId="202" priority="417">
      <formula>$F2="キャンセル"</formula>
    </cfRule>
    <cfRule type="expression" dxfId="201" priority="418">
      <formula>$F2="一部返金"</formula>
    </cfRule>
  </conditionalFormatting>
  <conditionalFormatting sqref="A3:A500">
    <cfRule type="expression" dxfId="200" priority="191">
      <formula>$C3="注文"</formula>
    </cfRule>
    <cfRule type="expression" dxfId="199" priority="192">
      <formula>$C3="入金完了"</formula>
    </cfRule>
    <cfRule type="expression" dxfId="198" priority="193">
      <formula>$C3="受取"</formula>
    </cfRule>
    <cfRule type="expression" dxfId="197" priority="194">
      <formula>$C3="代行業者へ発送"</formula>
    </cfRule>
    <cfRule type="expression" dxfId="196" priority="195">
      <formula>$C3="落札"</formula>
    </cfRule>
    <cfRule type="expression" dxfId="195" priority="196">
      <formula>$C3="入金確認済"</formula>
    </cfRule>
    <cfRule type="expression" dxfId="194" priority="197">
      <formula>$C3="発送完了"</formula>
    </cfRule>
    <cfRule type="expression" dxfId="193" priority="198">
      <formula>$C3="キャンセル"</formula>
    </cfRule>
    <cfRule type="expression" dxfId="192" priority="199">
      <formula>$C3="一部返金"</formula>
    </cfRule>
    <cfRule type="expression" dxfId="191" priority="200">
      <formula>$C3="出品取消"</formula>
    </cfRule>
  </conditionalFormatting>
  <conditionalFormatting sqref="C3:C500">
    <cfRule type="expression" dxfId="190" priority="181">
      <formula>$C3="注文"</formula>
    </cfRule>
    <cfRule type="expression" dxfId="189" priority="182">
      <formula>$C3="入金完了"</formula>
    </cfRule>
    <cfRule type="expression" dxfId="188" priority="183">
      <formula>$C3="受取"</formula>
    </cfRule>
    <cfRule type="expression" dxfId="187" priority="184">
      <formula>$C3="代行業者へ発送"</formula>
    </cfRule>
    <cfRule type="expression" dxfId="186" priority="185">
      <formula>$C3="落札"</formula>
    </cfRule>
    <cfRule type="expression" dxfId="185" priority="186">
      <formula>$C3="入金確認済"</formula>
    </cfRule>
    <cfRule type="expression" dxfId="184" priority="187">
      <formula>$C3="発送完了"</formula>
    </cfRule>
    <cfRule type="expression" dxfId="183" priority="188">
      <formula>$C3="キャンセル"</formula>
    </cfRule>
    <cfRule type="expression" dxfId="182" priority="189">
      <formula>$C3="一部返金"</formula>
    </cfRule>
    <cfRule type="expression" dxfId="181" priority="190">
      <formula>$C3="出品取消"</formula>
    </cfRule>
  </conditionalFormatting>
  <conditionalFormatting sqref="D3:D500">
    <cfRule type="expression" dxfId="180" priority="171">
      <formula>$C3="注文"</formula>
    </cfRule>
    <cfRule type="expression" dxfId="179" priority="172">
      <formula>$C3="入金完了"</formula>
    </cfRule>
    <cfRule type="expression" dxfId="178" priority="173">
      <formula>$C3="受取"</formula>
    </cfRule>
    <cfRule type="expression" dxfId="177" priority="174">
      <formula>$C3="代行業者へ発送"</formula>
    </cfRule>
    <cfRule type="expression" dxfId="176" priority="175">
      <formula>$C3="落札"</formula>
    </cfRule>
    <cfRule type="expression" dxfId="175" priority="176">
      <formula>$C3="入金確認済"</formula>
    </cfRule>
    <cfRule type="expression" dxfId="174" priority="177">
      <formula>$C3="発送完了"</formula>
    </cfRule>
    <cfRule type="expression" dxfId="173" priority="178">
      <formula>$C3="キャンセル"</formula>
    </cfRule>
    <cfRule type="expression" dxfId="172" priority="179">
      <formula>$C3="一部返金"</formula>
    </cfRule>
    <cfRule type="expression" dxfId="171" priority="180">
      <formula>$C3="出品取消"</formula>
    </cfRule>
  </conditionalFormatting>
  <conditionalFormatting sqref="E3:E500">
    <cfRule type="expression" dxfId="170" priority="161">
      <formula>$C3="注文"</formula>
    </cfRule>
    <cfRule type="expression" dxfId="169" priority="162">
      <formula>$C3="入金完了"</formula>
    </cfRule>
    <cfRule type="expression" dxfId="168" priority="163">
      <formula>$C3="受取"</formula>
    </cfRule>
    <cfRule type="expression" dxfId="167" priority="164">
      <formula>$C3="代行業者へ発送"</formula>
    </cfRule>
    <cfRule type="expression" dxfId="166" priority="165">
      <formula>$C3="落札"</formula>
    </cfRule>
    <cfRule type="expression" dxfId="165" priority="166">
      <formula>$C3="入金確認済"</formula>
    </cfRule>
    <cfRule type="expression" dxfId="164" priority="167">
      <formula>$C3="発送完了"</formula>
    </cfRule>
    <cfRule type="expression" dxfId="163" priority="168">
      <formula>$C3="キャンセル"</formula>
    </cfRule>
    <cfRule type="expression" dxfId="162" priority="169">
      <formula>$C3="一部返金"</formula>
    </cfRule>
    <cfRule type="expression" dxfId="161" priority="170">
      <formula>$C3="出品取消"</formula>
    </cfRule>
  </conditionalFormatting>
  <conditionalFormatting sqref="F3:F500">
    <cfRule type="expression" dxfId="160" priority="151">
      <formula>$C3="注文"</formula>
    </cfRule>
    <cfRule type="expression" dxfId="159" priority="152">
      <formula>$C3="入金完了"</formula>
    </cfRule>
    <cfRule type="expression" dxfId="158" priority="153">
      <formula>$C3="受取"</formula>
    </cfRule>
    <cfRule type="expression" dxfId="157" priority="154">
      <formula>$C3="代行業者へ発送"</formula>
    </cfRule>
    <cfRule type="expression" dxfId="156" priority="155">
      <formula>$C3="落札"</formula>
    </cfRule>
    <cfRule type="expression" dxfId="155" priority="156">
      <formula>$C3="入金確認済"</formula>
    </cfRule>
    <cfRule type="expression" dxfId="154" priority="157">
      <formula>$C3="発送完了"</formula>
    </cfRule>
    <cfRule type="expression" dxfId="153" priority="158">
      <formula>$C3="キャンセル"</formula>
    </cfRule>
    <cfRule type="expression" dxfId="152" priority="159">
      <formula>$C3="一部返金"</formula>
    </cfRule>
    <cfRule type="expression" dxfId="151" priority="160">
      <formula>$C3="出品取消"</formula>
    </cfRule>
  </conditionalFormatting>
  <conditionalFormatting sqref="G3:G500">
    <cfRule type="expression" dxfId="150" priority="141">
      <formula>$C3="注文"</formula>
    </cfRule>
    <cfRule type="expression" dxfId="149" priority="142">
      <formula>$C3="入金完了"</formula>
    </cfRule>
    <cfRule type="expression" dxfId="148" priority="143">
      <formula>$C3="受取"</formula>
    </cfRule>
    <cfRule type="expression" dxfId="147" priority="144">
      <formula>$C3="代行業者へ発送"</formula>
    </cfRule>
    <cfRule type="expression" dxfId="146" priority="145">
      <formula>$C3="落札"</formula>
    </cfRule>
    <cfRule type="expression" dxfId="145" priority="146">
      <formula>$C3="入金確認済"</formula>
    </cfRule>
    <cfRule type="expression" dxfId="144" priority="147">
      <formula>$C3="発送完了"</formula>
    </cfRule>
    <cfRule type="expression" dxfId="143" priority="148">
      <formula>$C3="キャンセル"</formula>
    </cfRule>
    <cfRule type="expression" dxfId="142" priority="149">
      <formula>$C3="一部返金"</formula>
    </cfRule>
    <cfRule type="expression" dxfId="141" priority="150">
      <formula>$C3="出品取消"</formula>
    </cfRule>
  </conditionalFormatting>
  <conditionalFormatting sqref="H3:H499">
    <cfRule type="expression" dxfId="140" priority="131">
      <formula>$C3="注文"</formula>
    </cfRule>
    <cfRule type="expression" dxfId="139" priority="132">
      <formula>$C3="入金完了"</formula>
    </cfRule>
    <cfRule type="expression" dxfId="138" priority="133">
      <formula>$C3="受取"</formula>
    </cfRule>
    <cfRule type="expression" dxfId="137" priority="134">
      <formula>$C3="代行業者へ発送"</formula>
    </cfRule>
    <cfRule type="expression" dxfId="136" priority="135">
      <formula>$C3="落札"</formula>
    </cfRule>
    <cfRule type="expression" dxfId="135" priority="136">
      <formula>$C3="入金確認済"</formula>
    </cfRule>
    <cfRule type="expression" dxfId="134" priority="137">
      <formula>$C3="発送完了"</formula>
    </cfRule>
    <cfRule type="expression" dxfId="133" priority="138">
      <formula>$C3="キャンセル"</formula>
    </cfRule>
    <cfRule type="expression" dxfId="132" priority="139">
      <formula>$C3="一部返金"</formula>
    </cfRule>
    <cfRule type="expression" dxfId="131" priority="140">
      <formula>$C3="出品取消"</formula>
    </cfRule>
  </conditionalFormatting>
  <conditionalFormatting sqref="H500">
    <cfRule type="expression" dxfId="130" priority="121">
      <formula>$C500="注文"</formula>
    </cfRule>
    <cfRule type="expression" dxfId="129" priority="122">
      <formula>$C500="入金完了"</formula>
    </cfRule>
    <cfRule type="expression" dxfId="128" priority="123">
      <formula>$C500="受取"</formula>
    </cfRule>
    <cfRule type="expression" dxfId="127" priority="124">
      <formula>$C500="代行業者へ発送"</formula>
    </cfRule>
    <cfRule type="expression" dxfId="126" priority="125">
      <formula>$C500="落札"</formula>
    </cfRule>
    <cfRule type="expression" dxfId="125" priority="126">
      <formula>$C500="入金確認済"</formula>
    </cfRule>
    <cfRule type="expression" dxfId="124" priority="127">
      <formula>$C500="発送完了"</formula>
    </cfRule>
    <cfRule type="expression" dxfId="123" priority="128">
      <formula>$C500="キャンセル"</formula>
    </cfRule>
    <cfRule type="expression" dxfId="122" priority="129">
      <formula>$C500="一部返金"</formula>
    </cfRule>
    <cfRule type="expression" dxfId="121" priority="130">
      <formula>$C500="出品取消"</formula>
    </cfRule>
  </conditionalFormatting>
  <conditionalFormatting sqref="I3:I500">
    <cfRule type="expression" dxfId="120" priority="111">
      <formula>$C3="注文"</formula>
    </cfRule>
    <cfRule type="expression" dxfId="119" priority="112">
      <formula>$C3="入金完了"</formula>
    </cfRule>
    <cfRule type="expression" dxfId="118" priority="113">
      <formula>$C3="受取"</formula>
    </cfRule>
    <cfRule type="expression" dxfId="117" priority="114">
      <formula>$C3="代行業者へ発送"</formula>
    </cfRule>
    <cfRule type="expression" dxfId="116" priority="115">
      <formula>$C3="落札"</formula>
    </cfRule>
    <cfRule type="expression" dxfId="115" priority="116">
      <formula>$C3="入金確認済"</formula>
    </cfRule>
    <cfRule type="expression" dxfId="114" priority="117">
      <formula>$C3="発送完了"</formula>
    </cfRule>
    <cfRule type="expression" dxfId="113" priority="118">
      <formula>$C3="キャンセル"</formula>
    </cfRule>
    <cfRule type="expression" dxfId="112" priority="119">
      <formula>$C3="一部返金"</formula>
    </cfRule>
    <cfRule type="expression" dxfId="111" priority="120">
      <formula>$C3="出品取消"</formula>
    </cfRule>
  </conditionalFormatting>
  <conditionalFormatting sqref="J3:J500">
    <cfRule type="expression" dxfId="110" priority="101">
      <formula>$C3="注文"</formula>
    </cfRule>
    <cfRule type="expression" dxfId="109" priority="102">
      <formula>$C3="入金完了"</formula>
    </cfRule>
    <cfRule type="expression" dxfId="108" priority="103">
      <formula>$C3="受取"</formula>
    </cfRule>
    <cfRule type="expression" dxfId="107" priority="104">
      <formula>$C3="代行業者へ発送"</formula>
    </cfRule>
    <cfRule type="expression" dxfId="106" priority="105">
      <formula>$C3="落札"</formula>
    </cfRule>
    <cfRule type="expression" dxfId="105" priority="106">
      <formula>$C3="入金確認済"</formula>
    </cfRule>
    <cfRule type="expression" dxfId="104" priority="107">
      <formula>$C3="発送完了"</formula>
    </cfRule>
    <cfRule type="expression" dxfId="103" priority="108">
      <formula>$C3="キャンセル"</formula>
    </cfRule>
    <cfRule type="expression" dxfId="102" priority="109">
      <formula>$C3="一部返金"</formula>
    </cfRule>
    <cfRule type="expression" dxfId="101" priority="110">
      <formula>$C3="出品取消"</formula>
    </cfRule>
  </conditionalFormatting>
  <conditionalFormatting sqref="O3:O500">
    <cfRule type="expression" dxfId="100" priority="91">
      <formula>$C3="注文"</formula>
    </cfRule>
    <cfRule type="expression" dxfId="99" priority="92">
      <formula>$C3="入金完了"</formula>
    </cfRule>
    <cfRule type="expression" dxfId="98" priority="93">
      <formula>$C3="受取"</formula>
    </cfRule>
    <cfRule type="expression" dxfId="97" priority="94">
      <formula>$C3="代行業者へ発送"</formula>
    </cfRule>
    <cfRule type="expression" dxfId="96" priority="95">
      <formula>$C3="落札"</formula>
    </cfRule>
    <cfRule type="expression" dxfId="95" priority="96">
      <formula>$C3="入金確認済"</formula>
    </cfRule>
    <cfRule type="expression" dxfId="94" priority="97">
      <formula>$C3="発送完了"</formula>
    </cfRule>
    <cfRule type="expression" dxfId="93" priority="98">
      <formula>$C3="キャンセル"</formula>
    </cfRule>
    <cfRule type="expression" dxfId="92" priority="99">
      <formula>$C3="一部返金"</formula>
    </cfRule>
    <cfRule type="expression" dxfId="91" priority="100">
      <formula>$C3="出品取消"</formula>
    </cfRule>
  </conditionalFormatting>
  <conditionalFormatting sqref="P12">
    <cfRule type="expression" dxfId="90" priority="81">
      <formula>$C12="注文"</formula>
    </cfRule>
    <cfRule type="expression" dxfId="89" priority="82">
      <formula>$C12="入金完了"</formula>
    </cfRule>
    <cfRule type="expression" dxfId="88" priority="83">
      <formula>$C12="受取"</formula>
    </cfRule>
    <cfRule type="expression" dxfId="87" priority="84">
      <formula>$C12="代行業者へ発送"</formula>
    </cfRule>
    <cfRule type="expression" dxfId="86" priority="85">
      <formula>$C12="落札"</formula>
    </cfRule>
    <cfRule type="expression" dxfId="85" priority="86">
      <formula>$C12="入金確認済"</formula>
    </cfRule>
    <cfRule type="expression" dxfId="84" priority="87">
      <formula>$C12="発送完了"</formula>
    </cfRule>
    <cfRule type="expression" dxfId="83" priority="88">
      <formula>$C12="キャンセル"</formula>
    </cfRule>
    <cfRule type="expression" dxfId="82" priority="89">
      <formula>$C12="一部返金"</formula>
    </cfRule>
    <cfRule type="expression" dxfId="81" priority="90">
      <formula>$C12="出品取消"</formula>
    </cfRule>
  </conditionalFormatting>
  <conditionalFormatting sqref="N12">
    <cfRule type="expression" dxfId="80" priority="71">
      <formula>$C12="注文"</formula>
    </cfRule>
    <cfRule type="expression" dxfId="79" priority="72">
      <formula>$C12="入金完了"</formula>
    </cfRule>
    <cfRule type="expression" dxfId="78" priority="73">
      <formula>$C12="受取"</formula>
    </cfRule>
    <cfRule type="expression" dxfId="77" priority="74">
      <formula>$C12="代行業者へ発送"</formula>
    </cfRule>
    <cfRule type="expression" dxfId="76" priority="75">
      <formula>$C12="落札"</formula>
    </cfRule>
    <cfRule type="expression" dxfId="75" priority="76">
      <formula>$C12="入金確認済"</formula>
    </cfRule>
    <cfRule type="expression" dxfId="74" priority="77">
      <formula>$C12="発送完了"</formula>
    </cfRule>
    <cfRule type="expression" dxfId="73" priority="78">
      <formula>$C12="キャンセル"</formula>
    </cfRule>
    <cfRule type="expression" dxfId="72" priority="79">
      <formula>$C12="一部返金"</formula>
    </cfRule>
    <cfRule type="expression" dxfId="71" priority="80">
      <formula>$C12="出品取消"</formula>
    </cfRule>
  </conditionalFormatting>
  <conditionalFormatting sqref="M12">
    <cfRule type="expression" dxfId="70" priority="61">
      <formula>$C12="注文"</formula>
    </cfRule>
    <cfRule type="expression" dxfId="69" priority="62">
      <formula>$C12="入金完了"</formula>
    </cfRule>
    <cfRule type="expression" dxfId="68" priority="63">
      <formula>$C12="受取"</formula>
    </cfRule>
    <cfRule type="expression" dxfId="67" priority="64">
      <formula>$C12="代行業者へ発送"</formula>
    </cfRule>
    <cfRule type="expression" dxfId="66" priority="65">
      <formula>$C12="落札"</formula>
    </cfRule>
    <cfRule type="expression" dxfId="65" priority="66">
      <formula>$C12="入金確認済"</formula>
    </cfRule>
    <cfRule type="expression" dxfId="64" priority="67">
      <formula>$C12="発送完了"</formula>
    </cfRule>
    <cfRule type="expression" dxfId="63" priority="68">
      <formula>$C12="キャンセル"</formula>
    </cfRule>
    <cfRule type="expression" dxfId="62" priority="69">
      <formula>$C12="一部返金"</formula>
    </cfRule>
    <cfRule type="expression" dxfId="61" priority="70">
      <formula>$C12="出品取消"</formula>
    </cfRule>
  </conditionalFormatting>
  <conditionalFormatting sqref="L12">
    <cfRule type="expression" dxfId="60" priority="51">
      <formula>$C12="注文"</formula>
    </cfRule>
    <cfRule type="expression" dxfId="59" priority="52">
      <formula>$C12="入金完了"</formula>
    </cfRule>
    <cfRule type="expression" dxfId="58" priority="53">
      <formula>$C12="受取"</formula>
    </cfRule>
    <cfRule type="expression" dxfId="57" priority="54">
      <formula>$C12="代行業者へ発送"</formula>
    </cfRule>
    <cfRule type="expression" dxfId="56" priority="55">
      <formula>$C12="落札"</formula>
    </cfRule>
    <cfRule type="expression" dxfId="55" priority="56">
      <formula>$C12="入金確認済"</formula>
    </cfRule>
    <cfRule type="expression" dxfId="54" priority="57">
      <formula>$C12="発送完了"</formula>
    </cfRule>
    <cfRule type="expression" dxfId="53" priority="58">
      <formula>$C12="キャンセル"</formula>
    </cfRule>
    <cfRule type="expression" dxfId="52" priority="59">
      <formula>$C12="一部返金"</formula>
    </cfRule>
    <cfRule type="expression" dxfId="51" priority="60">
      <formula>$C12="出品取消"</formula>
    </cfRule>
  </conditionalFormatting>
  <conditionalFormatting sqref="K12">
    <cfRule type="expression" dxfId="50" priority="41">
      <formula>$C12="注文"</formula>
    </cfRule>
    <cfRule type="expression" dxfId="49" priority="42">
      <formula>$C12="入金完了"</formula>
    </cfRule>
    <cfRule type="expression" dxfId="48" priority="43">
      <formula>$C12="受取"</formula>
    </cfRule>
    <cfRule type="expression" dxfId="47" priority="44">
      <formula>$C12="代行業者へ発送"</formula>
    </cfRule>
    <cfRule type="expression" dxfId="46" priority="45">
      <formula>$C12="落札"</formula>
    </cfRule>
    <cfRule type="expression" dxfId="45" priority="46">
      <formula>$C12="入金確認済"</formula>
    </cfRule>
    <cfRule type="expression" dxfId="44" priority="47">
      <formula>$C12="発送完了"</formula>
    </cfRule>
    <cfRule type="expression" dxfId="43" priority="48">
      <formula>$C12="キャンセル"</formula>
    </cfRule>
    <cfRule type="expression" dxfId="42" priority="49">
      <formula>$C12="一部返金"</formula>
    </cfRule>
    <cfRule type="expression" dxfId="41" priority="50">
      <formula>$C12="出品取消"</formula>
    </cfRule>
  </conditionalFormatting>
  <conditionalFormatting sqref="Q3:Q500">
    <cfRule type="expression" dxfId="40" priority="31">
      <formula>$C3="注文"</formula>
    </cfRule>
    <cfRule type="expression" dxfId="39" priority="32">
      <formula>$C3="入金完了"</formula>
    </cfRule>
    <cfRule type="expression" dxfId="38" priority="33">
      <formula>$C3="受取"</formula>
    </cfRule>
    <cfRule type="expression" dxfId="37" priority="34">
      <formula>$C3="代行業者へ発送"</formula>
    </cfRule>
    <cfRule type="expression" dxfId="36" priority="35">
      <formula>$C3="落札"</formula>
    </cfRule>
    <cfRule type="expression" dxfId="35" priority="36">
      <formula>$C3="入金確認済"</formula>
    </cfRule>
    <cfRule type="expression" dxfId="34" priority="37">
      <formula>$C3="発送完了"</formula>
    </cfRule>
    <cfRule type="expression" dxfId="33" priority="38">
      <formula>$C3="キャンセル"</formula>
    </cfRule>
    <cfRule type="expression" dxfId="32" priority="39">
      <formula>$C3="一部返金"</formula>
    </cfRule>
    <cfRule type="expression" dxfId="31" priority="40">
      <formula>$C3="出品取消"</formula>
    </cfRule>
  </conditionalFormatting>
  <conditionalFormatting sqref="R3:R500">
    <cfRule type="expression" dxfId="30" priority="21">
      <formula>$C3="注文"</formula>
    </cfRule>
    <cfRule type="expression" dxfId="29" priority="22">
      <formula>$C3="入金完了"</formula>
    </cfRule>
    <cfRule type="expression" dxfId="28" priority="23">
      <formula>$C3="受取"</formula>
    </cfRule>
    <cfRule type="expression" dxfId="27" priority="24">
      <formula>$C3="代行業者へ発送"</formula>
    </cfRule>
    <cfRule type="expression" dxfId="26" priority="25">
      <formula>$C3="落札"</formula>
    </cfRule>
    <cfRule type="expression" dxfId="25" priority="26">
      <formula>$C3="入金確認済"</formula>
    </cfRule>
    <cfRule type="expression" dxfId="24" priority="27">
      <formula>$C3="発送完了"</formula>
    </cfRule>
    <cfRule type="expression" dxfId="23" priority="28">
      <formula>$C3="キャンセル"</formula>
    </cfRule>
    <cfRule type="expression" dxfId="22" priority="29">
      <formula>$C3="一部返金"</formula>
    </cfRule>
    <cfRule type="expression" dxfId="21" priority="30">
      <formula>$C3="出品取消"</formula>
    </cfRule>
  </conditionalFormatting>
  <conditionalFormatting sqref="U12">
    <cfRule type="expression" dxfId="20" priority="11">
      <formula>$C12="注文"</formula>
    </cfRule>
    <cfRule type="expression" dxfId="19" priority="12">
      <formula>$C12="入金完了"</formula>
    </cfRule>
    <cfRule type="expression" dxfId="18" priority="13">
      <formula>$C12="受取"</formula>
    </cfRule>
    <cfRule type="expression" dxfId="17" priority="14">
      <formula>$C12="代行業者へ発送"</formula>
    </cfRule>
    <cfRule type="expression" dxfId="16" priority="15">
      <formula>$C12="落札"</formula>
    </cfRule>
    <cfRule type="expression" dxfId="15" priority="16">
      <formula>$C12="入金確認済"</formula>
    </cfRule>
    <cfRule type="expression" dxfId="14" priority="17">
      <formula>$C12="発送完了"</formula>
    </cfRule>
    <cfRule type="expression" dxfId="13" priority="18">
      <formula>$C12="キャンセル"</formula>
    </cfRule>
    <cfRule type="expression" dxfId="12" priority="19">
      <formula>$C12="一部返金"</formula>
    </cfRule>
    <cfRule type="expression" dxfId="11" priority="20">
      <formula>$C12="出品取消"</formula>
    </cfRule>
  </conditionalFormatting>
  <conditionalFormatting sqref="T12">
    <cfRule type="expression" dxfId="10" priority="1">
      <formula>$C12="注文"</formula>
    </cfRule>
    <cfRule type="expression" dxfId="9" priority="2">
      <formula>$C12="入金完了"</formula>
    </cfRule>
    <cfRule type="expression" dxfId="8" priority="3">
      <formula>$C12="受取"</formula>
    </cfRule>
    <cfRule type="expression" dxfId="7" priority="4">
      <formula>$C12="代行業者へ発送"</formula>
    </cfRule>
    <cfRule type="expression" dxfId="6" priority="5">
      <formula>$C12="落札"</formula>
    </cfRule>
    <cfRule type="expression" dxfId="5" priority="6">
      <formula>$C12="入金確認済"</formula>
    </cfRule>
    <cfRule type="expression" dxfId="4" priority="7">
      <formula>$C12="発送完了"</formula>
    </cfRule>
    <cfRule type="expression" dxfId="3" priority="8">
      <formula>$C12="キャンセル"</formula>
    </cfRule>
    <cfRule type="expression" dxfId="2" priority="9">
      <formula>$C12="一部返金"</formula>
    </cfRule>
    <cfRule type="expression" dxfId="1" priority="10">
      <formula>$C12="出品取消"</formula>
    </cfRule>
  </conditionalFormatting>
  <dataValidations count="1">
    <dataValidation type="list" allowBlank="1" showInputMessage="1" showErrorMessage="1" sqref="J2:J500">
      <formula1>[0]!落札手数料</formula1>
    </dataValidation>
  </dataValidations>
  <pageMargins left="0.7" right="0.7" top="0.75" bottom="0.75" header="0.3" footer="0.3"/>
  <pageSetup paperSize="9" orientation="portrait" horizontalDpi="4294967292" verticalDpi="4294967292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リスト!$D$11:$D$37</xm:f>
          </x14:formula1>
          <xm:sqref>D2:D500</xm:sqref>
        </x14:dataValidation>
        <x14:dataValidation type="list" allowBlank="1" showInputMessage="1" showErrorMessage="1">
          <x14:formula1>
            <xm:f>リスト!$A$3:$A$19</xm:f>
          </x14:formula1>
          <xm:sqref>C2:C500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H1" sqref="H1"/>
    </sheetView>
  </sheetViews>
  <sheetFormatPr defaultColWidth="12.75" defaultRowHeight="14.25" x14ac:dyDescent="0.15"/>
  <sheetData>
    <row r="1" spans="1:5" x14ac:dyDescent="0.15">
      <c r="A1" t="s">
        <v>2</v>
      </c>
      <c r="B1" t="s">
        <v>25</v>
      </c>
    </row>
    <row r="2" spans="1:5" x14ac:dyDescent="0.15">
      <c r="B2" s="1">
        <v>0</v>
      </c>
    </row>
    <row r="3" spans="1:5" x14ac:dyDescent="0.15">
      <c r="A3" t="s">
        <v>16</v>
      </c>
      <c r="B3" s="1">
        <v>0.04</v>
      </c>
    </row>
    <row r="4" spans="1:5" x14ac:dyDescent="0.15">
      <c r="A4" t="s">
        <v>17</v>
      </c>
      <c r="B4" s="1">
        <v>0.06</v>
      </c>
    </row>
    <row r="5" spans="1:5" x14ac:dyDescent="0.15">
      <c r="A5" t="s">
        <v>31</v>
      </c>
      <c r="B5" s="1">
        <v>7.0000000000000007E-2</v>
      </c>
    </row>
    <row r="6" spans="1:5" x14ac:dyDescent="0.15">
      <c r="A6" t="s">
        <v>18</v>
      </c>
      <c r="B6" s="1">
        <v>0.08</v>
      </c>
    </row>
    <row r="7" spans="1:5" x14ac:dyDescent="0.15">
      <c r="A7" t="s">
        <v>29</v>
      </c>
      <c r="B7" s="1">
        <v>0.09</v>
      </c>
    </row>
    <row r="8" spans="1:5" x14ac:dyDescent="0.15">
      <c r="A8" t="s">
        <v>19</v>
      </c>
      <c r="B8" s="1">
        <v>0.1</v>
      </c>
    </row>
    <row r="9" spans="1:5" x14ac:dyDescent="0.15">
      <c r="A9" t="s">
        <v>20</v>
      </c>
      <c r="B9" s="1">
        <v>0.11</v>
      </c>
    </row>
    <row r="10" spans="1:5" x14ac:dyDescent="0.15">
      <c r="A10" t="s">
        <v>21</v>
      </c>
    </row>
    <row r="11" spans="1:5" x14ac:dyDescent="0.15">
      <c r="A11" t="s">
        <v>22</v>
      </c>
      <c r="D11" t="s">
        <v>33</v>
      </c>
    </row>
    <row r="12" spans="1:5" x14ac:dyDescent="0.15">
      <c r="A12" t="s">
        <v>23</v>
      </c>
      <c r="D12" t="s">
        <v>34</v>
      </c>
      <c r="E12">
        <v>0.01</v>
      </c>
    </row>
    <row r="13" spans="1:5" x14ac:dyDescent="0.15">
      <c r="A13" t="s">
        <v>43</v>
      </c>
      <c r="D13" t="s">
        <v>35</v>
      </c>
      <c r="E13">
        <v>7.0000000000000007E-2</v>
      </c>
    </row>
    <row r="14" spans="1:5" x14ac:dyDescent="0.15">
      <c r="A14" t="s">
        <v>44</v>
      </c>
      <c r="D14" t="s">
        <v>36</v>
      </c>
    </row>
    <row r="15" spans="1:5" x14ac:dyDescent="0.15">
      <c r="A15" t="s">
        <v>45</v>
      </c>
      <c r="D15" t="s">
        <v>46</v>
      </c>
    </row>
  </sheetData>
  <phoneticPr fontId="2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eBay管理シート</vt:lpstr>
      <vt:lpstr>リスト</vt:lpstr>
      <vt:lpstr>ステータス</vt:lpstr>
      <vt:lpstr>落札手数料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2014-09-09T06:12:27Z</dcterms:created>
  <dcterms:modified xsi:type="dcterms:W3CDTF">2016-05-06T23:48:36Z</dcterms:modified>
  <cp:category/>
</cp:coreProperties>
</file>